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Plan1" sheetId="1" state="visible" r:id="rId2"/>
    <sheet name="Plan2" sheetId="2" state="visible" r:id="rId3"/>
    <sheet name="Plan3" sheetId="3" state="visible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<sst xmlns="http://schemas.openxmlformats.org/spreadsheetml/2006/main" count="118" uniqueCount="56">
  <si>
    <t xml:space="preserve">ANEXO _____</t>
  </si>
  <si>
    <t xml:space="preserve">DIMENSIONAMENTO DO QUANTITATIVO DE SERVENTE DE LIMPEZA A SER CONTRATADO PARA LIMPEZA E CONSERVAÇÃO DE ACORDO COM “PRODUTIVIDADE ADOTADA VERSUS FREQUÊNCIA”</t>
  </si>
  <si>
    <t xml:space="preserve">Campus Ouricuri</t>
  </si>
  <si>
    <t xml:space="preserve">ÁREAS INTERNAS</t>
  </si>
  <si>
    <t xml:space="preserve">ITEM</t>
  </si>
  <si>
    <t xml:space="preserve">DESCRIÇÃO</t>
  </si>
  <si>
    <t xml:space="preserve">UNIDADE DE FORNECIMENTO</t>
  </si>
  <si>
    <t xml:space="preserve">QUANTITATIVO / MENSAL (M²)</t>
  </si>
  <si>
    <t xml:space="preserve">PRODUTIVIDADE / HOMEM / MÊS / (M²)</t>
  </si>
  <si>
    <t xml:space="preserve">ESTIMATIVA DE SERVENTES / ÁREA </t>
  </si>
  <si>
    <t xml:space="preserve">PERIODICIDADE DA LIMPEZA</t>
  </si>
  <si>
    <t xml:space="preserve">ESTIMATIVA DE SERVENTE PELA FREQUÊNCIA ADOTADA </t>
  </si>
  <si>
    <t xml:space="preserve">(A) </t>
  </si>
  <si>
    <t xml:space="preserve">(B)</t>
  </si>
  <si>
    <t xml:space="preserve">(A) / (B) = (C)</t>
  </si>
  <si>
    <t xml:space="preserve">(D)</t>
  </si>
  <si>
    <t xml:space="preserve">(C) / (D) = (E) e/ou  (C) x (D) = (E)*</t>
  </si>
  <si>
    <t xml:space="preserve">x</t>
  </si>
  <si>
    <t xml:space="preserve">Pisos Acarpetados</t>
  </si>
  <si>
    <r>
      <rPr>
        <sz val="10"/>
        <color rgb="FF000000"/>
        <rFont val="Arial"/>
        <family val="2"/>
        <charset val="1"/>
      </rPr>
      <t xml:space="preserve">M</t>
    </r>
    <r>
      <rPr>
        <vertAlign val="superscript"/>
        <sz val="10"/>
        <color rgb="FF000000"/>
        <rFont val="Arial"/>
        <family val="2"/>
        <charset val="1"/>
      </rPr>
      <t xml:space="preserve">2</t>
    </r>
  </si>
  <si>
    <t xml:space="preserve">Mensal</t>
  </si>
  <si>
    <t xml:space="preserve">Pisos Frios A</t>
  </si>
  <si>
    <t xml:space="preserve">3xdia</t>
  </si>
  <si>
    <t xml:space="preserve">Pisos Frios B</t>
  </si>
  <si>
    <t xml:space="preserve">dia sim/dia não</t>
  </si>
  <si>
    <t xml:space="preserve">Laboratórios</t>
  </si>
  <si>
    <t xml:space="preserve">Almoxarifado</t>
  </si>
  <si>
    <t xml:space="preserve">Áreas com espaços livres – Saguão, hall e salão</t>
  </si>
  <si>
    <t xml:space="preserve">Banheiros – Áreas insalubres</t>
  </si>
  <si>
    <r>
      <rPr>
        <b val="true"/>
        <sz val="10"/>
        <color rgb="FF000000"/>
        <rFont val="Arial"/>
        <family val="2"/>
        <charset val="1"/>
      </rPr>
      <t xml:space="preserve">M</t>
    </r>
    <r>
      <rPr>
        <b val="true"/>
        <vertAlign val="superscript"/>
        <sz val="10"/>
        <color rgb="FF000000"/>
        <rFont val="Arial"/>
        <family val="2"/>
        <charset val="1"/>
      </rPr>
      <t xml:space="preserve">2</t>
    </r>
  </si>
  <si>
    <t xml:space="preserve">2xdia</t>
  </si>
  <si>
    <t xml:space="preserve">ÁREAS EXTERNAS</t>
  </si>
  <si>
    <t xml:space="preserve">Pisos pavimentados adjacentes/contiguos às edificações</t>
  </si>
  <si>
    <t xml:space="preserve">M2</t>
  </si>
  <si>
    <t xml:space="preserve">Varrição de passeios e arruamentos</t>
  </si>
  <si>
    <t xml:space="preserve">Pátios e áreas verdes com alta frequência</t>
  </si>
  <si>
    <t xml:space="preserve">Pátios e áreas verdes com média frequência</t>
  </si>
  <si>
    <t xml:space="preserve">Pátios e áreas verdes com baixa frequência</t>
  </si>
  <si>
    <t xml:space="preserve">Bimensal</t>
  </si>
  <si>
    <t xml:space="preserve">Coleta de detritos em pátios e áreas verdes com frequência diária</t>
  </si>
  <si>
    <t xml:space="preserve">Diária</t>
  </si>
  <si>
    <t xml:space="preserve">ESQUADRIAS EXTERNAS </t>
  </si>
  <si>
    <t xml:space="preserve">Face externa com exposição a situação de risco</t>
  </si>
  <si>
    <t xml:space="preserve">Face externa sem exposição a situação de risco</t>
  </si>
  <si>
    <t xml:space="preserve">Quinzenal</t>
  </si>
  <si>
    <t xml:space="preserve">Face interna</t>
  </si>
  <si>
    <t xml:space="preserve">Fachadas envidraçadas</t>
  </si>
  <si>
    <t xml:space="preserve">TOTAL ESTIMADO CONSIDERANDO ÁREAS E PERIODICIDADE </t>
  </si>
  <si>
    <t xml:space="preserve"> 10,40≈ aproximadamente: 10</t>
  </si>
  <si>
    <t xml:space="preserve">TOTAL DA CONTRATAÇÃO COM INSALUBRIDADE </t>
  </si>
  <si>
    <t xml:space="preserve">1,96 ≈ aproximadamente: 2 (dois) </t>
  </si>
  <si>
    <t xml:space="preserve">TOTAL DA CONTRATAÇÃO SEM INSALUBRIDADE</t>
  </si>
  <si>
    <t xml:space="preserve">8,44 ≈ aproximadamente 8 (oito)</t>
  </si>
  <si>
    <t xml:space="preserve">TOTAL ESTIMADO DE SERVENTES PARA CONTRATAÇÃO</t>
  </si>
  <si>
    <t xml:space="preserve">10 (dez)</t>
  </si>
  <si>
    <r>
      <rPr>
        <b val="true"/>
        <sz val="9"/>
        <color rgb="FF000000"/>
        <rFont val="Arial"/>
        <family val="2"/>
        <charset val="1"/>
      </rPr>
      <t xml:space="preserve">*</t>
    </r>
    <r>
      <rPr>
        <sz val="9"/>
        <color rgb="FF000000"/>
        <rFont val="Arial"/>
        <family val="2"/>
        <charset val="1"/>
      </rPr>
      <t xml:space="preserve">A Quantidade em Fração Estimada de Serventes </t>
    </r>
    <r>
      <rPr>
        <b val="true"/>
        <sz val="9"/>
        <color rgb="FF000000"/>
        <rFont val="Arial"/>
        <family val="2"/>
        <charset val="1"/>
      </rPr>
      <t xml:space="preserve">(Coluna C)</t>
    </r>
    <r>
      <rPr>
        <sz val="9"/>
        <color rgb="FF000000"/>
        <rFont val="Arial"/>
        <family val="2"/>
        <charset val="1"/>
      </rPr>
      <t xml:space="preserve"> foi dividida nos casos em que a periodicidade dos serviços serão prestados em dias diferentes, ou seja, quando a Periodicidade for: </t>
    </r>
    <r>
      <rPr>
        <b val="true"/>
        <sz val="9"/>
        <color rgb="FF000000"/>
        <rFont val="Arial"/>
        <family val="2"/>
        <charset val="1"/>
      </rPr>
      <t xml:space="preserve">“Diária”(divide-se por um);</t>
    </r>
    <r>
      <rPr>
        <sz val="9"/>
        <color rgb="FF000000"/>
        <rFont val="Arial"/>
        <family val="2"/>
        <charset val="1"/>
      </rPr>
      <t xml:space="preserve"> </t>
    </r>
    <r>
      <rPr>
        <b val="true"/>
        <sz val="9"/>
        <color rgb="FF000000"/>
        <rFont val="Arial"/>
        <family val="2"/>
        <charset val="1"/>
      </rPr>
      <t xml:space="preserve">“Dia sim/Dia não – dias alternados”(divide-se por 2)</t>
    </r>
    <r>
      <rPr>
        <sz val="9"/>
        <color rgb="FF000000"/>
        <rFont val="Arial"/>
        <family val="2"/>
        <charset val="1"/>
      </rPr>
      <t xml:space="preserve">; “</t>
    </r>
    <r>
      <rPr>
        <b val="true"/>
        <sz val="9"/>
        <color rgb="FF000000"/>
        <rFont val="Arial"/>
        <family val="2"/>
        <charset val="1"/>
      </rPr>
      <t xml:space="preserve">Semanal”</t>
    </r>
    <r>
      <rPr>
        <sz val="9"/>
        <color rgb="FF000000"/>
        <rFont val="Arial"/>
        <family val="2"/>
        <charset val="1"/>
      </rPr>
      <t xml:space="preserve">(</t>
    </r>
    <r>
      <rPr>
        <b val="true"/>
        <sz val="9"/>
        <color rgb="FF000000"/>
        <rFont val="Arial"/>
        <family val="2"/>
        <charset val="1"/>
      </rPr>
      <t xml:space="preserve">divide-se por 5), “Quinzenal”(divide-se por 15</t>
    </r>
    <r>
      <rPr>
        <sz val="9"/>
        <color rgb="FF000000"/>
        <rFont val="Arial"/>
        <family val="2"/>
        <charset val="1"/>
      </rPr>
      <t xml:space="preserve">); </t>
    </r>
    <r>
      <rPr>
        <b val="true"/>
        <sz val="9"/>
        <color rgb="FF000000"/>
        <rFont val="Arial"/>
        <family val="2"/>
        <charset val="1"/>
      </rPr>
      <t xml:space="preserve">“Mensal”(divide-se por 30</t>
    </r>
    <r>
      <rPr>
        <sz val="9"/>
        <color rgb="FF000000"/>
        <rFont val="Arial"/>
        <family val="2"/>
        <charset val="1"/>
      </rPr>
      <t xml:space="preserve">); </t>
    </r>
    <r>
      <rPr>
        <b val="true"/>
        <sz val="9"/>
        <color rgb="FF000000"/>
        <rFont val="Arial"/>
        <family val="2"/>
        <charset val="1"/>
      </rPr>
      <t xml:space="preserve">“Bimestral”(divide-se por 60</t>
    </r>
    <r>
      <rPr>
        <sz val="9"/>
        <color rgb="FF000000"/>
        <rFont val="Arial"/>
        <family val="2"/>
        <charset val="1"/>
      </rPr>
      <t xml:space="preserve">); e assim por diante </t>
    </r>
    <r>
      <rPr>
        <b val="true"/>
        <sz val="9"/>
        <color rgb="FF000000"/>
        <rFont val="Arial"/>
        <family val="2"/>
        <charset val="1"/>
      </rPr>
      <t xml:space="preserve">segue o mesmo raciocínio</t>
    </r>
    <r>
      <rPr>
        <sz val="9"/>
        <color rgb="FF000000"/>
        <rFont val="Arial"/>
        <family val="2"/>
        <charset val="1"/>
      </rPr>
      <t xml:space="preserve">, com isso, </t>
    </r>
    <r>
      <rPr>
        <b val="true"/>
        <sz val="9"/>
        <color rgb="FF000000"/>
        <rFont val="Arial"/>
        <family val="2"/>
        <charset val="1"/>
      </rPr>
      <t xml:space="preserve">tendo como resultado final os valores na última (Coluna E)*</t>
    </r>
    <r>
      <rPr>
        <sz val="9"/>
        <color rgb="FF000000"/>
        <rFont val="Arial"/>
        <family val="2"/>
        <charset val="1"/>
      </rPr>
      <t xml:space="preserve">. No caso das áreas que serão limpas mais de uma vez por dia, foi realizada a multiplicação entre a Quantidade em Fração Estimada de Serventes </t>
    </r>
    <r>
      <rPr>
        <b val="true"/>
        <sz val="9"/>
        <color rgb="FF000000"/>
        <rFont val="Arial"/>
        <family val="2"/>
        <charset val="1"/>
      </rPr>
      <t xml:space="preserve">(Coluna C)</t>
    </r>
    <r>
      <rPr>
        <sz val="9"/>
        <color rgb="FF000000"/>
        <rFont val="Arial"/>
        <family val="2"/>
        <charset val="1"/>
      </rPr>
      <t xml:space="preserve"> pelo número que representa a quantidade de vezes que serão limpas de cada tipo de Periodicidade </t>
    </r>
    <r>
      <rPr>
        <b val="true"/>
        <sz val="9"/>
        <color rgb="FF000000"/>
        <rFont val="Arial"/>
        <family val="2"/>
        <charset val="1"/>
      </rPr>
      <t xml:space="preserve">(coluna D),</t>
    </r>
    <r>
      <rPr>
        <sz val="9"/>
        <color rgb="FF000000"/>
        <rFont val="Arial"/>
        <family val="2"/>
        <charset val="1"/>
      </rPr>
      <t xml:space="preserve"> ou seja, quando o número de vezes de limpeza for: </t>
    </r>
    <r>
      <rPr>
        <b val="true"/>
        <sz val="9"/>
        <color rgb="FF000000"/>
        <rFont val="Arial"/>
        <family val="2"/>
        <charset val="1"/>
      </rPr>
      <t xml:space="preserve">“1x ao dia”(multiplicado por 1); “2x ao dia”(multiplicado por 2), “3x ao dia”(multiplicado por 3); </t>
    </r>
    <r>
      <rPr>
        <sz val="9"/>
        <color rgb="FF000000"/>
        <rFont val="Arial"/>
        <family val="2"/>
        <charset val="1"/>
      </rPr>
      <t xml:space="preserve">e assim por diante</t>
    </r>
    <r>
      <rPr>
        <b val="true"/>
        <sz val="9"/>
        <color rgb="FF000000"/>
        <rFont val="Arial"/>
        <family val="2"/>
        <charset val="1"/>
      </rPr>
      <t xml:space="preserve"> segue o mesmo raciocínio, </t>
    </r>
    <r>
      <rPr>
        <sz val="9"/>
        <color rgb="FF000000"/>
        <rFont val="Arial"/>
        <family val="2"/>
        <charset val="1"/>
      </rPr>
      <t xml:space="preserve">com isso, </t>
    </r>
    <r>
      <rPr>
        <b val="true"/>
        <sz val="9"/>
        <color rgb="FF000000"/>
        <rFont val="Arial"/>
        <family val="2"/>
        <charset val="1"/>
      </rPr>
      <t xml:space="preserve">tendo como resultado final os valores na última (Coluna E)*.</t>
    </r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</si>
</sst>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#,##0"/>
    <numFmt numFmtId="166" formatCode="0.00"/>
    <numFmt numFmtId="167" formatCode="0.000"/>
    <numFmt numFmtId="168" formatCode="#,##0.00"/>
  </numFmts>
  <fonts count="12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color rgb="FF000000"/>
      <name val="Arial"/>
      <family val="2"/>
      <charset val="1"/>
    </font>
    <font>
      <b val="true"/>
      <sz val="9"/>
      <color rgb="FF000000"/>
      <name val="Arial"/>
      <family val="2"/>
      <charset val="1"/>
    </font>
    <font>
      <sz val="10"/>
      <color rgb="FF000000"/>
      <name val="Arial"/>
      <family val="2"/>
      <charset val="1"/>
    </font>
    <font>
      <vertAlign val="superscript"/>
      <sz val="10"/>
      <color rgb="FF000000"/>
      <name val="Arial"/>
      <family val="2"/>
      <charset val="1"/>
    </font>
    <font>
      <sz val="10"/>
      <color rgb="FFFF0000"/>
      <name val="Arial"/>
      <family val="2"/>
      <charset val="1"/>
    </font>
    <font>
      <b val="true"/>
      <vertAlign val="superscript"/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9"/>
      <color rgb="FF000000"/>
      <name val="Arial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DDDDDD"/>
        <bgColor rgb="FFCCFFCC"/>
      </patternFill>
    </fill>
    <fill>
      <patternFill patternType="solid">
        <fgColor rgb="FF9999FF"/>
        <bgColor rgb="FFCC99FF"/>
      </patternFill>
    </fill>
    <fill>
      <patternFill patternType="solid">
        <fgColor rgb="FFFFFFFF"/>
        <bgColor rgb="FFFFFFCC"/>
      </patternFill>
    </fill>
  </fills>
  <borders count="9">
    <border diagonalUp="false" diagonalDown="false">
      <left/>
      <right/>
      <top/>
      <bottom/>
      <diagonal/>
    </border>
    <border diagonalUp="false" diagonalDown="false">
      <left style="medium">
        <color rgb="FF00000A"/>
      </left>
      <right style="medium">
        <color rgb="FF00000A"/>
      </right>
      <top style="medium">
        <color rgb="FF00000A"/>
      </top>
      <bottom/>
      <diagonal/>
    </border>
    <border diagonalUp="false" diagonalDown="false">
      <left style="medium">
        <color rgb="FF00000A"/>
      </left>
      <right style="medium">
        <color rgb="FF00000A"/>
      </right>
      <top/>
      <bottom style="medium">
        <color rgb="FF00000A"/>
      </bottom>
      <diagonal/>
    </border>
    <border diagonalUp="false" diagonalDown="false">
      <left style="medium">
        <color rgb="FF00000A"/>
      </left>
      <right style="medium">
        <color rgb="FF00000A"/>
      </right>
      <top style="medium">
        <color rgb="FF00000A"/>
      </top>
      <bottom style="medium">
        <color rgb="FF00000A"/>
      </bottom>
      <diagonal/>
    </border>
    <border diagonalUp="false" diagonalDown="false">
      <left style="medium">
        <color rgb="FF00000A"/>
      </left>
      <right/>
      <top/>
      <bottom/>
      <diagonal/>
    </border>
    <border diagonalUp="false" diagonalDown="false">
      <left style="medium">
        <color rgb="FF00000A"/>
      </left>
      <right style="medium">
        <color rgb="FF00000A"/>
      </right>
      <top/>
      <bottom/>
      <diagonal/>
    </border>
    <border diagonalUp="false" diagonalDown="false">
      <left style="medium">
        <color rgb="FF00000A"/>
      </left>
      <right/>
      <top/>
      <bottom style="medium">
        <color rgb="FF00000A"/>
      </bottom>
      <diagonal/>
    </border>
    <border diagonalUp="false" diagonalDown="false">
      <left/>
      <right/>
      <top/>
      <bottom style="thin"/>
      <diagonal/>
    </border>
    <border diagonalUp="false" diagonalDown="false">
      <left style="medium"/>
      <right style="medium"/>
      <top style="medium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2" borderId="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2" borderId="3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3" borderId="3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5" fillId="2" borderId="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5" fillId="2" borderId="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5" fillId="2" borderId="5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2" borderId="6" xfId="0" applyFont="fals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5" fillId="2" borderId="6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2" borderId="2" xfId="0" applyFont="fals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6" fillId="4" borderId="6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6" fillId="4" borderId="6" xfId="0" applyFont="true" applyBorder="true" applyAlignment="true" applyProtection="false">
      <alignment horizontal="justify" vertical="bottom" textRotation="0" wrapText="true" indent="0" shrinkToFit="false"/>
      <protection locked="true" hidden="false"/>
    </xf>
    <xf numFmtId="165" fontId="8" fillId="4" borderId="6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6" fontId="6" fillId="4" borderId="6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8" fillId="4" borderId="6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6" fontId="6" fillId="4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6" fillId="4" borderId="6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6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4" borderId="6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4" borderId="6" xfId="0" applyFont="true" applyBorder="true" applyAlignment="true" applyProtection="false">
      <alignment horizontal="justify" vertical="bottom" textRotation="0" wrapText="true" indent="0" shrinkToFit="false"/>
      <protection locked="true" hidden="false"/>
    </xf>
    <xf numFmtId="164" fontId="10" fillId="4" borderId="6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6" fontId="4" fillId="4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1" fillId="0" borderId="2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11" fillId="0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6" xfId="0" applyFont="false" applyBorder="true" applyAlignment="true" applyProtection="false">
      <alignment horizontal="center" vertical="bottom" textRotation="0" wrapText="true" indent="0" shrinkToFit="false"/>
      <protection locked="true" hidden="false"/>
    </xf>
    <xf numFmtId="166" fontId="0" fillId="0" borderId="6" xfId="0" applyFont="fals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1" fillId="0" borderId="6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7" fontId="0" fillId="0" borderId="2" xfId="0" applyFont="false" applyBorder="true" applyAlignment="true" applyProtection="false">
      <alignment horizontal="center" vertical="bottom" textRotation="0" wrapText="true" indent="0" shrinkToFit="false"/>
      <protection locked="true" hidden="false"/>
    </xf>
    <xf numFmtId="168" fontId="6" fillId="4" borderId="6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7" fontId="6" fillId="4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6" fillId="4" borderId="6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6" fillId="4" borderId="6" xfId="0" applyFont="true" applyBorder="true" applyAlignment="true" applyProtection="false">
      <alignment horizontal="justify" vertical="top" textRotation="0" wrapText="true" indent="0" shrinkToFit="false"/>
      <protection locked="true" hidden="false"/>
    </xf>
    <xf numFmtId="164" fontId="0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4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4" borderId="3" xfId="0" applyFont="true" applyBorder="true" applyAlignment="true" applyProtection="false">
      <alignment horizontal="justify" vertical="top" textRotation="0" wrapText="true" indent="0" shrinkToFit="false"/>
      <protection locked="true" hidden="false"/>
    </xf>
    <xf numFmtId="164" fontId="4" fillId="4" borderId="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3" borderId="3" xfId="0" applyFont="true" applyBorder="true" applyAlignment="true" applyProtection="false">
      <alignment horizontal="justify" vertical="top" textRotation="0" wrapText="true" indent="0" shrinkToFit="false"/>
      <protection locked="true" hidden="false"/>
    </xf>
    <xf numFmtId="164" fontId="4" fillId="3" borderId="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5" fillId="0" borderId="8" xfId="0" applyFont="true" applyBorder="true" applyAlignment="true" applyProtection="false">
      <alignment horizontal="left" vertical="bottom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0A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2:J42"/>
  <sheetViews>
    <sheetView showFormulas="false" showGridLines="true" showRowColHeaders="true" showZeros="true" rightToLeft="false" tabSelected="true" showOutlineSymbols="true" defaultGridColor="true" view="normal" topLeftCell="A31" colorId="64" zoomScale="100" zoomScaleNormal="100" zoomScalePageLayoutView="100" workbookViewId="0">
      <selection pane="topLeft" activeCell="I33" activeCellId="0" sqref="I33"/>
    </sheetView>
  </sheetViews>
  <sheetFormatPr defaultColWidth="8.72265625" defaultRowHeight="15" zeroHeight="false" outlineLevelRow="0" outlineLevelCol="0"/>
  <cols>
    <col collapsed="false" customWidth="true" hidden="false" outlineLevel="0" max="1" min="1" style="0" width="7.57"/>
    <col collapsed="false" customWidth="true" hidden="false" outlineLevel="0" max="2" min="2" style="0" width="51.42"/>
    <col collapsed="false" customWidth="true" hidden="false" outlineLevel="0" max="4" min="4" style="0" width="10.29"/>
    <col collapsed="false" customWidth="true" hidden="false" outlineLevel="0" max="5" min="5" style="0" width="10.42"/>
    <col collapsed="false" customWidth="true" hidden="false" outlineLevel="0" max="6" min="6" style="0" width="12.57"/>
    <col collapsed="false" customWidth="true" hidden="false" outlineLevel="0" max="7" min="7" style="0" width="16.41"/>
    <col collapsed="false" customWidth="true" hidden="false" outlineLevel="0" max="8" min="8" style="0" width="19"/>
  </cols>
  <sheetData>
    <row r="2" customFormat="false" ht="15.75" hidden="false" customHeight="false" outlineLevel="0" collapsed="false"/>
    <row r="3" customFormat="false" ht="15" hidden="false" customHeight="true" outlineLevel="0" collapsed="false">
      <c r="A3" s="1" t="s">
        <v>0</v>
      </c>
      <c r="B3" s="1"/>
      <c r="C3" s="1"/>
      <c r="D3" s="1"/>
      <c r="E3" s="1"/>
      <c r="F3" s="1"/>
      <c r="G3" s="1"/>
      <c r="H3" s="1"/>
    </row>
    <row r="4" customFormat="false" ht="38.25" hidden="false" customHeight="true" outlineLevel="0" collapsed="false">
      <c r="A4" s="2" t="s">
        <v>1</v>
      </c>
      <c r="B4" s="2"/>
      <c r="C4" s="2"/>
      <c r="D4" s="2"/>
      <c r="E4" s="2"/>
      <c r="F4" s="2"/>
      <c r="G4" s="2"/>
      <c r="H4" s="2"/>
    </row>
    <row r="5" customFormat="false" ht="15.75" hidden="false" customHeight="false" outlineLevel="0" collapsed="false">
      <c r="A5" s="3"/>
      <c r="B5" s="3"/>
      <c r="C5" s="3"/>
      <c r="D5" s="3"/>
      <c r="E5" s="3"/>
      <c r="F5" s="3"/>
      <c r="G5" s="3"/>
      <c r="H5" s="3"/>
    </row>
    <row r="6" customFormat="false" ht="15.75" hidden="false" customHeight="true" outlineLevel="0" collapsed="false">
      <c r="A6" s="4" t="s">
        <v>2</v>
      </c>
      <c r="B6" s="4"/>
      <c r="C6" s="4"/>
      <c r="D6" s="4"/>
      <c r="E6" s="4"/>
      <c r="F6" s="4"/>
      <c r="G6" s="4"/>
      <c r="H6" s="4"/>
    </row>
    <row r="7" customFormat="false" ht="15.75" hidden="false" customHeight="true" outlineLevel="0" collapsed="false">
      <c r="A7" s="3" t="s">
        <v>3</v>
      </c>
      <c r="B7" s="3"/>
      <c r="C7" s="3"/>
      <c r="D7" s="3"/>
      <c r="E7" s="3"/>
      <c r="F7" s="3"/>
      <c r="G7" s="3"/>
      <c r="H7" s="3"/>
    </row>
    <row r="8" customFormat="false" ht="48.75" hidden="false" customHeight="true" outlineLevel="0" collapsed="false">
      <c r="A8" s="5" t="s">
        <v>4</v>
      </c>
      <c r="B8" s="5" t="s">
        <v>5</v>
      </c>
      <c r="C8" s="5" t="s">
        <v>6</v>
      </c>
      <c r="D8" s="6" t="s">
        <v>7</v>
      </c>
      <c r="E8" s="6" t="s">
        <v>8</v>
      </c>
      <c r="F8" s="6" t="s">
        <v>9</v>
      </c>
      <c r="G8" s="6" t="s">
        <v>10</v>
      </c>
      <c r="H8" s="7" t="s">
        <v>11</v>
      </c>
    </row>
    <row r="9" customFormat="false" ht="24.75" hidden="false" customHeight="false" outlineLevel="0" collapsed="false">
      <c r="A9" s="5"/>
      <c r="B9" s="5"/>
      <c r="C9" s="5"/>
      <c r="D9" s="6" t="s">
        <v>12</v>
      </c>
      <c r="E9" s="6" t="s">
        <v>13</v>
      </c>
      <c r="F9" s="6" t="s">
        <v>14</v>
      </c>
      <c r="G9" s="6" t="s">
        <v>15</v>
      </c>
      <c r="H9" s="7" t="s">
        <v>16</v>
      </c>
    </row>
    <row r="10" customFormat="false" ht="15.75" hidden="false" customHeight="false" outlineLevel="0" collapsed="false">
      <c r="A10" s="5"/>
      <c r="B10" s="5"/>
      <c r="C10" s="5"/>
      <c r="D10" s="8"/>
      <c r="E10" s="8"/>
      <c r="F10" s="8"/>
      <c r="G10" s="9"/>
      <c r="H10" s="10"/>
    </row>
    <row r="11" customFormat="false" ht="13.8" hidden="false" customHeight="false" outlineLevel="0" collapsed="false">
      <c r="A11" s="11" t="s">
        <v>17</v>
      </c>
      <c r="B11" s="12" t="s">
        <v>18</v>
      </c>
      <c r="C11" s="11" t="s">
        <v>19</v>
      </c>
      <c r="D11" s="11" t="n">
        <v>570</v>
      </c>
      <c r="E11" s="13" t="n">
        <v>800</v>
      </c>
      <c r="F11" s="14" t="n">
        <f aca="false">D11/E11</f>
        <v>0.7125</v>
      </c>
      <c r="G11" s="15" t="s">
        <v>20</v>
      </c>
      <c r="H11" s="16" t="n">
        <f aca="false">F11/30</f>
        <v>0.02375</v>
      </c>
    </row>
    <row r="12" customFormat="false" ht="13.8" hidden="false" customHeight="false" outlineLevel="0" collapsed="false">
      <c r="A12" s="11"/>
      <c r="B12" s="12" t="s">
        <v>21</v>
      </c>
      <c r="C12" s="11" t="s">
        <v>19</v>
      </c>
      <c r="D12" s="11" t="n">
        <v>1246.39</v>
      </c>
      <c r="E12" s="13" t="n">
        <v>800</v>
      </c>
      <c r="F12" s="14" t="n">
        <f aca="false">D12/E12</f>
        <v>1.5579875</v>
      </c>
      <c r="G12" s="15" t="s">
        <v>22</v>
      </c>
      <c r="H12" s="16" t="n">
        <f aca="false">F12*3</f>
        <v>4.6739625</v>
      </c>
    </row>
    <row r="13" customFormat="false" ht="13.8" hidden="false" customHeight="false" outlineLevel="0" collapsed="false">
      <c r="A13" s="11" t="s">
        <v>17</v>
      </c>
      <c r="B13" s="12" t="s">
        <v>23</v>
      </c>
      <c r="C13" s="11" t="s">
        <v>19</v>
      </c>
      <c r="D13" s="17" t="n">
        <v>2218.06</v>
      </c>
      <c r="E13" s="13" t="n">
        <v>1000</v>
      </c>
      <c r="F13" s="14" t="n">
        <f aca="false">D13/E13</f>
        <v>2.21806</v>
      </c>
      <c r="G13" s="15" t="s">
        <v>24</v>
      </c>
      <c r="H13" s="16" t="n">
        <f aca="false">F13/2</f>
        <v>1.10903</v>
      </c>
    </row>
    <row r="14" customFormat="false" ht="13.8" hidden="false" customHeight="false" outlineLevel="0" collapsed="false">
      <c r="A14" s="11" t="s">
        <v>17</v>
      </c>
      <c r="B14" s="12" t="s">
        <v>25</v>
      </c>
      <c r="C14" s="11" t="s">
        <v>19</v>
      </c>
      <c r="D14" s="11" t="n">
        <v>1186.7</v>
      </c>
      <c r="E14" s="15" t="n">
        <v>360</v>
      </c>
      <c r="F14" s="14" t="n">
        <f aca="false">D14/E14</f>
        <v>3.29638888888889</v>
      </c>
      <c r="G14" s="15" t="s">
        <v>24</v>
      </c>
      <c r="H14" s="16" t="n">
        <f aca="false">F14/2</f>
        <v>1.64819444444444</v>
      </c>
    </row>
    <row r="15" customFormat="false" ht="13.8" hidden="false" customHeight="false" outlineLevel="0" collapsed="false">
      <c r="A15" s="11" t="s">
        <v>17</v>
      </c>
      <c r="B15" s="12" t="s">
        <v>26</v>
      </c>
      <c r="C15" s="11" t="s">
        <v>19</v>
      </c>
      <c r="D15" s="11" t="n">
        <v>142.88</v>
      </c>
      <c r="E15" s="13" t="n">
        <v>1500</v>
      </c>
      <c r="F15" s="14" t="n">
        <f aca="false">D15/E15</f>
        <v>0.0952533333333333</v>
      </c>
      <c r="G15" s="15" t="s">
        <v>24</v>
      </c>
      <c r="H15" s="16" t="n">
        <f aca="false">F15/2</f>
        <v>0.0476266666666667</v>
      </c>
    </row>
    <row r="16" customFormat="false" ht="13.8" hidden="false" customHeight="false" outlineLevel="0" collapsed="false">
      <c r="A16" s="11" t="s">
        <v>17</v>
      </c>
      <c r="B16" s="12" t="s">
        <v>27</v>
      </c>
      <c r="C16" s="11" t="s">
        <v>19</v>
      </c>
      <c r="D16" s="17" t="n">
        <v>558.36</v>
      </c>
      <c r="E16" s="13" t="n">
        <v>1000</v>
      </c>
      <c r="F16" s="14" t="n">
        <f aca="false">D16/E16</f>
        <v>0.55836</v>
      </c>
      <c r="G16" s="15" t="s">
        <v>24</v>
      </c>
      <c r="H16" s="16" t="n">
        <f aca="false">F16/2</f>
        <v>0.27918</v>
      </c>
      <c r="J16" s="18"/>
    </row>
    <row r="17" customFormat="false" ht="13.8" hidden="false" customHeight="false" outlineLevel="0" collapsed="false">
      <c r="A17" s="19" t="s">
        <v>17</v>
      </c>
      <c r="B17" s="20" t="s">
        <v>28</v>
      </c>
      <c r="C17" s="19" t="s">
        <v>29</v>
      </c>
      <c r="D17" s="19" t="n">
        <v>293.85</v>
      </c>
      <c r="E17" s="21" t="n">
        <v>300</v>
      </c>
      <c r="F17" s="14" t="n">
        <f aca="false">D17/E17</f>
        <v>0.9795</v>
      </c>
      <c r="G17" s="15" t="s">
        <v>30</v>
      </c>
      <c r="H17" s="22" t="n">
        <f aca="false">F17*2</f>
        <v>1.959</v>
      </c>
    </row>
    <row r="18" customFormat="false" ht="15.75" hidden="false" customHeight="true" outlineLevel="0" collapsed="false">
      <c r="A18" s="3" t="s">
        <v>31</v>
      </c>
      <c r="B18" s="3"/>
      <c r="C18" s="3"/>
      <c r="D18" s="3"/>
      <c r="E18" s="3"/>
      <c r="F18" s="3"/>
      <c r="G18" s="3"/>
      <c r="H18" s="3"/>
    </row>
    <row r="19" customFormat="false" ht="48.75" hidden="false" customHeight="true" outlineLevel="0" collapsed="false">
      <c r="A19" s="5" t="s">
        <v>4</v>
      </c>
      <c r="B19" s="5" t="s">
        <v>5</v>
      </c>
      <c r="C19" s="5" t="s">
        <v>6</v>
      </c>
      <c r="D19" s="6" t="s">
        <v>7</v>
      </c>
      <c r="E19" s="6" t="s">
        <v>8</v>
      </c>
      <c r="F19" s="6" t="s">
        <v>9</v>
      </c>
      <c r="G19" s="6" t="s">
        <v>10</v>
      </c>
      <c r="H19" s="7" t="s">
        <v>11</v>
      </c>
    </row>
    <row r="20" customFormat="false" ht="24.75" hidden="false" customHeight="false" outlineLevel="0" collapsed="false">
      <c r="A20" s="5"/>
      <c r="B20" s="5"/>
      <c r="C20" s="5"/>
      <c r="D20" s="6" t="s">
        <v>12</v>
      </c>
      <c r="E20" s="6" t="s">
        <v>13</v>
      </c>
      <c r="F20" s="6" t="s">
        <v>14</v>
      </c>
      <c r="G20" s="6" t="s">
        <v>15</v>
      </c>
      <c r="H20" s="7" t="s">
        <v>16</v>
      </c>
    </row>
    <row r="21" customFormat="false" ht="15.75" hidden="false" customHeight="false" outlineLevel="0" collapsed="false">
      <c r="A21" s="5"/>
      <c r="B21" s="5"/>
      <c r="C21" s="5"/>
      <c r="D21" s="8"/>
      <c r="E21" s="8"/>
      <c r="F21" s="8"/>
      <c r="G21" s="9"/>
      <c r="H21" s="10"/>
    </row>
    <row r="22" customFormat="false" ht="13.8" hidden="false" customHeight="false" outlineLevel="0" collapsed="false">
      <c r="A22" s="23"/>
      <c r="B22" s="24" t="s">
        <v>32</v>
      </c>
      <c r="C22" s="25" t="s">
        <v>33</v>
      </c>
      <c r="D22" s="26" t="n">
        <v>59.58</v>
      </c>
      <c r="E22" s="26" t="n">
        <v>1800</v>
      </c>
      <c r="F22" s="27" t="n">
        <f aca="false">D22/E22</f>
        <v>0.0331</v>
      </c>
      <c r="G22" s="28" t="s">
        <v>20</v>
      </c>
      <c r="H22" s="29" t="n">
        <f aca="false">F22/30</f>
        <v>0.00110333333333333</v>
      </c>
    </row>
    <row r="23" customFormat="false" ht="13.8" hidden="false" customHeight="false" outlineLevel="0" collapsed="false">
      <c r="A23" s="11" t="s">
        <v>17</v>
      </c>
      <c r="B23" s="12" t="s">
        <v>34</v>
      </c>
      <c r="C23" s="11" t="s">
        <v>19</v>
      </c>
      <c r="D23" s="30" t="n">
        <v>11200.88</v>
      </c>
      <c r="E23" s="13" t="n">
        <v>6000</v>
      </c>
      <c r="F23" s="14" t="n">
        <f aca="false">D23/E23</f>
        <v>1.86681333333333</v>
      </c>
      <c r="G23" s="15" t="s">
        <v>20</v>
      </c>
      <c r="H23" s="31" t="n">
        <f aca="false">F23/30</f>
        <v>0.0622271111111111</v>
      </c>
    </row>
    <row r="24" customFormat="false" ht="13.8" hidden="false" customHeight="false" outlineLevel="0" collapsed="false">
      <c r="A24" s="11" t="s">
        <v>17</v>
      </c>
      <c r="B24" s="12" t="s">
        <v>35</v>
      </c>
      <c r="C24" s="11" t="s">
        <v>19</v>
      </c>
      <c r="D24" s="30" t="n">
        <v>1230.95</v>
      </c>
      <c r="E24" s="13" t="n">
        <v>1800</v>
      </c>
      <c r="F24" s="14" t="n">
        <f aca="false">D24/E24</f>
        <v>0.683861111111111</v>
      </c>
      <c r="G24" s="15" t="s">
        <v>20</v>
      </c>
      <c r="H24" s="31" t="n">
        <f aca="false">F24/30</f>
        <v>0.0227953703703704</v>
      </c>
    </row>
    <row r="25" customFormat="false" ht="13.8" hidden="false" customHeight="false" outlineLevel="0" collapsed="false">
      <c r="A25" s="11" t="s">
        <v>17</v>
      </c>
      <c r="B25" s="12" t="s">
        <v>36</v>
      </c>
      <c r="C25" s="11" t="s">
        <v>19</v>
      </c>
      <c r="D25" s="11" t="n">
        <v>1761.38</v>
      </c>
      <c r="E25" s="13" t="n">
        <v>1800</v>
      </c>
      <c r="F25" s="14" t="n">
        <f aca="false">D25/E25</f>
        <v>0.978544444444445</v>
      </c>
      <c r="G25" s="15" t="s">
        <v>20</v>
      </c>
      <c r="H25" s="31" t="n">
        <f aca="false">F25/30</f>
        <v>0.0326181481481482</v>
      </c>
    </row>
    <row r="26" customFormat="false" ht="13.8" hidden="false" customHeight="false" outlineLevel="0" collapsed="false">
      <c r="A26" s="11" t="s">
        <v>17</v>
      </c>
      <c r="B26" s="12" t="s">
        <v>37</v>
      </c>
      <c r="C26" s="11" t="s">
        <v>19</v>
      </c>
      <c r="D26" s="11" t="n">
        <v>5986.14</v>
      </c>
      <c r="E26" s="13" t="n">
        <v>2700</v>
      </c>
      <c r="F26" s="14" t="n">
        <f aca="false">D26/E26</f>
        <v>2.21708888888889</v>
      </c>
      <c r="G26" s="15" t="s">
        <v>38</v>
      </c>
      <c r="H26" s="31" t="n">
        <f aca="false">F26/60</f>
        <v>0.0369514814814815</v>
      </c>
    </row>
    <row r="27" customFormat="false" ht="27" hidden="false" customHeight="false" outlineLevel="0" collapsed="false">
      <c r="A27" s="11" t="s">
        <v>17</v>
      </c>
      <c r="B27" s="12" t="s">
        <v>39</v>
      </c>
      <c r="C27" s="11" t="s">
        <v>19</v>
      </c>
      <c r="D27" s="30" t="n">
        <v>0</v>
      </c>
      <c r="E27" s="13" t="n">
        <v>100000</v>
      </c>
      <c r="F27" s="14" t="n">
        <f aca="false">D27/E27</f>
        <v>0</v>
      </c>
      <c r="G27" s="15" t="s">
        <v>40</v>
      </c>
      <c r="H27" s="16" t="n">
        <f aca="false">F27</f>
        <v>0</v>
      </c>
      <c r="J27" s="18"/>
    </row>
    <row r="28" customFormat="false" ht="15.75" hidden="false" customHeight="true" outlineLevel="0" collapsed="false">
      <c r="A28" s="3" t="s">
        <v>41</v>
      </c>
      <c r="B28" s="3"/>
      <c r="C28" s="3"/>
      <c r="D28" s="3"/>
      <c r="E28" s="3"/>
      <c r="F28" s="3"/>
      <c r="G28" s="3"/>
      <c r="H28" s="3"/>
    </row>
    <row r="29" customFormat="false" ht="48.75" hidden="false" customHeight="true" outlineLevel="0" collapsed="false">
      <c r="A29" s="5" t="s">
        <v>4</v>
      </c>
      <c r="B29" s="5" t="s">
        <v>5</v>
      </c>
      <c r="C29" s="5" t="s">
        <v>6</v>
      </c>
      <c r="D29" s="6" t="s">
        <v>7</v>
      </c>
      <c r="E29" s="6" t="s">
        <v>8</v>
      </c>
      <c r="F29" s="6" t="s">
        <v>9</v>
      </c>
      <c r="G29" s="6" t="s">
        <v>10</v>
      </c>
      <c r="H29" s="7" t="s">
        <v>11</v>
      </c>
    </row>
    <row r="30" customFormat="false" ht="24.75" hidden="false" customHeight="false" outlineLevel="0" collapsed="false">
      <c r="A30" s="5"/>
      <c r="B30" s="5"/>
      <c r="C30" s="5"/>
      <c r="D30" s="6" t="s">
        <v>12</v>
      </c>
      <c r="E30" s="6" t="s">
        <v>13</v>
      </c>
      <c r="F30" s="6" t="s">
        <v>14</v>
      </c>
      <c r="G30" s="6" t="s">
        <v>15</v>
      </c>
      <c r="H30" s="7" t="s">
        <v>16</v>
      </c>
    </row>
    <row r="31" customFormat="false" ht="15.75" hidden="false" customHeight="false" outlineLevel="0" collapsed="false">
      <c r="A31" s="5"/>
      <c r="B31" s="5"/>
      <c r="C31" s="5"/>
      <c r="D31" s="8"/>
      <c r="E31" s="8"/>
      <c r="F31" s="8"/>
      <c r="G31" s="9"/>
      <c r="H31" s="10"/>
    </row>
    <row r="32" customFormat="false" ht="15.75" hidden="false" customHeight="false" outlineLevel="0" collapsed="false">
      <c r="A32" s="32" t="s">
        <v>17</v>
      </c>
      <c r="B32" s="33" t="s">
        <v>42</v>
      </c>
      <c r="C32" s="11" t="s">
        <v>19</v>
      </c>
      <c r="D32" s="11"/>
      <c r="E32" s="15" t="n">
        <v>0</v>
      </c>
      <c r="F32" s="14" t="n">
        <v>0</v>
      </c>
      <c r="G32" s="15" t="n">
        <v>0</v>
      </c>
      <c r="H32" s="16" t="n">
        <v>0</v>
      </c>
    </row>
    <row r="33" customFormat="false" ht="13.8" hidden="false" customHeight="false" outlineLevel="0" collapsed="false">
      <c r="A33" s="32" t="s">
        <v>17</v>
      </c>
      <c r="B33" s="33" t="s">
        <v>43</v>
      </c>
      <c r="C33" s="11" t="s">
        <v>19</v>
      </c>
      <c r="D33" s="11" t="n">
        <v>1097</v>
      </c>
      <c r="E33" s="15" t="n">
        <v>300</v>
      </c>
      <c r="F33" s="14" t="n">
        <f aca="false">D33/E33</f>
        <v>3.65666666666667</v>
      </c>
      <c r="G33" s="15" t="s">
        <v>44</v>
      </c>
      <c r="H33" s="16" t="n">
        <f aca="false">F33/15</f>
        <v>0.243777777777778</v>
      </c>
    </row>
    <row r="34" customFormat="false" ht="13.8" hidden="false" customHeight="false" outlineLevel="0" collapsed="false">
      <c r="A34" s="32"/>
      <c r="B34" s="33" t="s">
        <v>45</v>
      </c>
      <c r="C34" s="11" t="s">
        <v>19</v>
      </c>
      <c r="D34" s="11" t="n">
        <v>1097</v>
      </c>
      <c r="E34" s="15" t="n">
        <v>300</v>
      </c>
      <c r="F34" s="14" t="n">
        <f aca="false">D34/E34</f>
        <v>3.65666666666667</v>
      </c>
      <c r="G34" s="15" t="s">
        <v>44</v>
      </c>
      <c r="H34" s="16" t="n">
        <f aca="false">F34/15</f>
        <v>0.243777777777778</v>
      </c>
    </row>
    <row r="35" customFormat="false" ht="13.8" hidden="false" customHeight="false" outlineLevel="0" collapsed="false">
      <c r="A35" s="32" t="s">
        <v>17</v>
      </c>
      <c r="B35" s="34" t="s">
        <v>46</v>
      </c>
      <c r="C35" s="35" t="s">
        <v>33</v>
      </c>
      <c r="D35" s="35" t="n">
        <v>39.94</v>
      </c>
      <c r="E35" s="35" t="n">
        <v>160</v>
      </c>
      <c r="F35" s="14" t="n">
        <f aca="false">D35/E35</f>
        <v>0.249625</v>
      </c>
      <c r="G35" s="36" t="s">
        <v>44</v>
      </c>
      <c r="H35" s="16" t="n">
        <f aca="false">F35/15</f>
        <v>0.0166416666666667</v>
      </c>
      <c r="J35" s="18"/>
    </row>
    <row r="36" customFormat="false" ht="13.8" hidden="false" customHeight="false" outlineLevel="0" collapsed="false">
      <c r="A36" s="37"/>
      <c r="B36" s="37"/>
      <c r="C36" s="37"/>
      <c r="D36" s="37"/>
      <c r="E36" s="37"/>
      <c r="F36" s="37"/>
      <c r="G36" s="37"/>
      <c r="H36" s="16" t="n">
        <f aca="false">SUM(H11:H17)+SUM(H22:H27)+SUM(H32:H35)</f>
        <v>10.4006362777778</v>
      </c>
      <c r="J36" s="18"/>
    </row>
    <row r="37" customFormat="false" ht="15.75" hidden="false" customHeight="true" outlineLevel="0" collapsed="false">
      <c r="A37" s="38" t="s">
        <v>47</v>
      </c>
      <c r="B37" s="38"/>
      <c r="C37" s="38"/>
      <c r="D37" s="38"/>
      <c r="E37" s="39" t="s">
        <v>48</v>
      </c>
      <c r="F37" s="39"/>
      <c r="G37" s="39"/>
      <c r="H37" s="39"/>
    </row>
    <row r="38" customFormat="false" ht="15.75" hidden="false" customHeight="true" outlineLevel="0" collapsed="false">
      <c r="A38" s="40" t="s">
        <v>49</v>
      </c>
      <c r="B38" s="40"/>
      <c r="C38" s="40"/>
      <c r="D38" s="40"/>
      <c r="E38" s="41" t="s">
        <v>50</v>
      </c>
      <c r="F38" s="41"/>
      <c r="G38" s="41"/>
      <c r="H38" s="41"/>
    </row>
    <row r="39" customFormat="false" ht="15.75" hidden="false" customHeight="true" outlineLevel="0" collapsed="false">
      <c r="A39" s="40" t="s">
        <v>51</v>
      </c>
      <c r="B39" s="40"/>
      <c r="C39" s="40"/>
      <c r="D39" s="40"/>
      <c r="E39" s="41" t="s">
        <v>52</v>
      </c>
      <c r="F39" s="41"/>
      <c r="G39" s="41"/>
      <c r="H39" s="41"/>
      <c r="J39" s="18"/>
    </row>
    <row r="40" customFormat="false" ht="15.75" hidden="false" customHeight="true" outlineLevel="0" collapsed="false">
      <c r="A40" s="40" t="s">
        <v>53</v>
      </c>
      <c r="B40" s="40"/>
      <c r="C40" s="40"/>
      <c r="D40" s="40"/>
      <c r="E40" s="41" t="s">
        <v>54</v>
      </c>
      <c r="F40" s="41"/>
      <c r="G40" s="41"/>
      <c r="H40" s="41"/>
    </row>
    <row r="41" customFormat="false" ht="15.75" hidden="false" customHeight="false" outlineLevel="0" collapsed="false">
      <c r="J41" s="18"/>
    </row>
    <row r="42" customFormat="false" ht="92.25" hidden="false" customHeight="true" outlineLevel="0" collapsed="false">
      <c r="A42" s="42" t="s">
        <v>55</v>
      </c>
      <c r="B42" s="42"/>
      <c r="C42" s="42"/>
      <c r="D42" s="42"/>
      <c r="E42" s="42"/>
      <c r="F42" s="42"/>
      <c r="G42" s="42"/>
      <c r="H42" s="42"/>
    </row>
  </sheetData>
  <mergeCells count="26">
    <mergeCell ref="A3:H3"/>
    <mergeCell ref="A4:H4"/>
    <mergeCell ref="A5:H5"/>
    <mergeCell ref="A6:H6"/>
    <mergeCell ref="A7:H7"/>
    <mergeCell ref="A8:A10"/>
    <mergeCell ref="B8:B10"/>
    <mergeCell ref="C8:C10"/>
    <mergeCell ref="A18:H18"/>
    <mergeCell ref="A19:A21"/>
    <mergeCell ref="B19:B21"/>
    <mergeCell ref="C19:C21"/>
    <mergeCell ref="A28:H28"/>
    <mergeCell ref="A29:A31"/>
    <mergeCell ref="B29:B31"/>
    <mergeCell ref="C29:C31"/>
    <mergeCell ref="A36:G36"/>
    <mergeCell ref="A37:D37"/>
    <mergeCell ref="E37:H37"/>
    <mergeCell ref="A38:D38"/>
    <mergeCell ref="E38:H38"/>
    <mergeCell ref="A39:D39"/>
    <mergeCell ref="E39:H39"/>
    <mergeCell ref="A40:D40"/>
    <mergeCell ref="E40:H40"/>
    <mergeCell ref="A42:H42"/>
  </mergeCells>
  <printOptions headings="false" gridLines="false" gridLinesSet="true" horizontalCentered="false" verticalCentered="false"/>
  <pageMargins left="0.511805555555556" right="0.511805555555556" top="0.7875" bottom="0.7875" header="0.511811023622047" footer="0.511811023622047"/>
  <pageSetup paperSize="9" scale="95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72265625" defaultRowHeight="15" zeroHeight="false" outlineLevelRow="0" outlineLevelCol="0"/>
  <sheetData/>
  <printOptions headings="false" gridLines="false" gridLinesSet="true" horizontalCentered="false" verticalCentered="false"/>
  <pageMargins left="0.511805555555556" right="0.511805555555556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72265625" defaultRowHeight="15" zeroHeight="false" outlineLevelRow="0" outlineLevelCol="0"/>
  <sheetData/>
  <printOptions headings="false" gridLines="false" gridLinesSet="true" horizontalCentered="false" verticalCentered="false"/>
  <pageMargins left="0.511805555555556" right="0.511805555555556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50</TotalTime>
  <Application>LibreOffice/7.2.5.2$Windows_X86_64 LibreOffice_project/499f9727c189e6ef3471021d6132d4c694f357e5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2019-02-19T15:18:49Z</dcterms:created>
  <dc:creator>antonio.ferreira</dc:creator>
  <dc:description/>
  <dc:language>pt-BR</dc:language>
  <cp:lastModifiedBy/>
  <cp:lastPrinted>2022-03-10T12:20:12Z</cp:lastPrinted>
  <dcterms:modified xsi:type="dcterms:W3CDTF">2022-03-18T10:28:41Z</dcterms:modified>
  <cp:revision>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