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Expedien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<sst xmlns="http://schemas.openxmlformats.org/spreadsheetml/2006/main" count="53" uniqueCount="45">
  <si>
    <t xml:space="preserve">CÓDIGO</t>
  </si>
  <si>
    <t xml:space="preserve">ITEM</t>
  </si>
  <si>
    <t xml:space="preserve">DESCRIÇÃO</t>
  </si>
  <si>
    <t xml:space="preserve">MÉDIA</t>
  </si>
  <si>
    <t xml:space="preserve">COT 1</t>
  </si>
  <si>
    <t xml:space="preserve">COT 2</t>
  </si>
  <si>
    <t xml:space="preserve">COT 3</t>
  </si>
  <si>
    <t xml:space="preserve">COT 4</t>
  </si>
  <si>
    <t xml:space="preserve">COT 5</t>
  </si>
  <si>
    <t xml:space="preserve">Desvio Padrão</t>
  </si>
  <si>
    <t xml:space="preserve">Coeficiente</t>
  </si>
  <si>
    <t xml:space="preserve">Preço Final</t>
  </si>
  <si>
    <t xml:space="preserve">Fita Adesiva Scoth 3M 50mmX50m</t>
  </si>
  <si>
    <t xml:space="preserve">Porta Caneta Dello Triplo Cristal</t>
  </si>
  <si>
    <t xml:space="preserve">Caixa Organizadora Sanremo SR961 Plástica 48L</t>
  </si>
  <si>
    <t xml:space="preserve">Abraçadeira de Nylon Go Office 200x3,6mm Branco PCT 100UN</t>
  </si>
  <si>
    <t xml:space="preserve">Suporte para Notebook Universal Multilaser AC166 Cooler</t>
  </si>
  <si>
    <t xml:space="preserve">Filtro de Linha 5 Tomadas Force Line Bivolt 0,8m 10AH Preto</t>
  </si>
  <si>
    <t xml:space="preserve">Headset USB Logitech H390 981-000014 Preto</t>
  </si>
  <si>
    <t xml:space="preserve">-</t>
  </si>
  <si>
    <r>
      <rPr>
        <sz val="10"/>
        <rFont val="Arial"/>
        <family val="2"/>
        <charset val="1"/>
      </rPr>
      <t xml:space="preserve">Suporte para Monitor</t>
    </r>
    <r>
      <rPr>
        <b val="true"/>
        <sz val="10"/>
        <color rgb="FFC9211E"/>
        <rFont val="Arial"/>
        <family val="2"/>
        <charset val="1"/>
      </rPr>
      <t xml:space="preserve"> </t>
    </r>
    <r>
      <rPr>
        <b val="true"/>
        <sz val="12"/>
        <color rgb="FFC9211E"/>
        <rFont val="Arial"/>
        <family val="2"/>
        <charset val="1"/>
      </rPr>
      <t xml:space="preserve">Go Tech</t>
    </r>
    <r>
      <rPr>
        <sz val="10"/>
        <rFont val="Arial"/>
        <family val="2"/>
        <charset val="1"/>
      </rPr>
      <t xml:space="preserve"> SM01</t>
    </r>
  </si>
  <si>
    <r>
      <rPr>
        <sz val="10"/>
        <rFont val="Arial"/>
        <family val="2"/>
        <charset val="1"/>
      </rPr>
      <t xml:space="preserve">Pen Drive 16GB 2.0 </t>
    </r>
    <r>
      <rPr>
        <b val="true"/>
        <sz val="12"/>
        <color rgb="FFC9211E"/>
        <rFont val="Arial"/>
        <family val="2"/>
        <charset val="1"/>
      </rPr>
      <t xml:space="preserve">Go Tech</t>
    </r>
    <r>
      <rPr>
        <sz val="10"/>
        <rFont val="Arial"/>
        <family val="2"/>
        <charset val="1"/>
      </rPr>
      <t xml:space="preserve"> PD16G Preto</t>
    </r>
  </si>
  <si>
    <r>
      <rPr>
        <sz val="10"/>
        <rFont val="Arial"/>
        <family val="2"/>
        <charset val="1"/>
      </rPr>
      <t xml:space="preserve">Hub USB 2.0 </t>
    </r>
    <r>
      <rPr>
        <b val="true"/>
        <sz val="12"/>
        <color rgb="FFC9211E"/>
        <rFont val="Arial"/>
        <family val="2"/>
        <charset val="1"/>
      </rPr>
      <t xml:space="preserve">Go Tech</t>
    </r>
    <r>
      <rPr>
        <sz val="10"/>
        <rFont val="Arial"/>
        <family val="2"/>
        <charset val="1"/>
      </rPr>
      <t xml:space="preserve"> H4X2AZ 4 Portas</t>
    </r>
  </si>
  <si>
    <t xml:space="preserve">Kit Limpa Telas Spray Brasforma ALT0.2 60ml</t>
  </si>
  <si>
    <t xml:space="preserve">HD Externo 1T Kross Elegance 3.0 Waves KE-HD10TW</t>
  </si>
  <si>
    <r>
      <rPr>
        <sz val="10"/>
        <rFont val="Arial"/>
        <family val="2"/>
        <charset val="1"/>
      </rPr>
      <t xml:space="preserve">Apoio de Pulso para Teclado Ergonômico </t>
    </r>
    <r>
      <rPr>
        <b val="true"/>
        <sz val="12"/>
        <color rgb="FFC9211E"/>
        <rFont val="Arial"/>
        <family val="2"/>
        <charset val="1"/>
      </rPr>
      <t xml:space="preserve">Go Tech</t>
    </r>
    <r>
      <rPr>
        <sz val="10"/>
        <rFont val="Arial"/>
        <family val="2"/>
        <charset val="1"/>
      </rPr>
      <t xml:space="preserve"> 10T Preto</t>
    </r>
  </si>
  <si>
    <r>
      <rPr>
        <sz val="10"/>
        <rFont val="Arial"/>
        <family val="2"/>
        <charset val="1"/>
      </rPr>
      <t xml:space="preserve">Suporte para Notebook Universal </t>
    </r>
    <r>
      <rPr>
        <b val="true"/>
        <sz val="12"/>
        <color rgb="FFC9211E"/>
        <rFont val="Arial"/>
        <family val="2"/>
        <charset val="1"/>
      </rPr>
      <t xml:space="preserve">Go Tech</t>
    </r>
    <r>
      <rPr>
        <sz val="10"/>
        <rFont val="Arial"/>
        <family val="2"/>
        <charset val="1"/>
      </rPr>
      <t xml:space="preserve"> SN01</t>
    </r>
  </si>
  <si>
    <t xml:space="preserve">Filme Adesivo Colacril F02235 Transparente 45cmx25m 70MCA</t>
  </si>
  <si>
    <t xml:space="preserve">Pistola para Cola Quente BRW 15W Bivolt P4001  </t>
  </si>
  <si>
    <t xml:space="preserve">Cola de Silicone Cis Grossa 113L Blister 4UN</t>
  </si>
  <si>
    <t xml:space="preserve">Cola Instantânea Loctite Super Bonder 3g</t>
  </si>
  <si>
    <t xml:space="preserve">Cabo Adaptador VGA F para HDMI M MD9 7108 15cm Preto</t>
  </si>
  <si>
    <t xml:space="preserve">Pen Drive 64GB 2.0 SanDisk Cruzer Blade SDCZ50-064G Preto</t>
  </si>
  <si>
    <r>
      <rPr>
        <sz val="10"/>
        <rFont val="Arial"/>
        <family val="2"/>
        <charset val="1"/>
      </rPr>
      <t xml:space="preserve">Mídia DVD-RW 4,7GB </t>
    </r>
    <r>
      <rPr>
        <b val="true"/>
        <sz val="12"/>
        <color rgb="FFC9211E"/>
        <rFont val="Arial"/>
        <family val="2"/>
        <charset val="1"/>
      </rPr>
      <t xml:space="preserve">Go Tech</t>
    </r>
    <r>
      <rPr>
        <sz val="10"/>
        <rFont val="Arial"/>
        <family val="2"/>
        <charset val="1"/>
      </rPr>
      <t xml:space="preserve"> DVDRW1</t>
    </r>
  </si>
  <si>
    <t xml:space="preserve">Cabo HDMI X HDMI 2.0 4K Fortrek HDM-202 1,8m Preto</t>
  </si>
  <si>
    <t xml:space="preserve">Suporte para Monitor Go Tech SM01</t>
  </si>
  <si>
    <t xml:space="preserve">Bateria de Lítio Toshiba CR 2032 Moeda 3V 5UN</t>
  </si>
  <si>
    <t xml:space="preserve">Cartucho de Tinta Original HP 72 C9370AB Preto</t>
  </si>
  <si>
    <t xml:space="preserve">Cartucho de Tinta Original HP 72 C9371AB Ciano</t>
  </si>
  <si>
    <t xml:space="preserve">Cartucho de Tinta Original HP 72 C9372AB Magenta</t>
  </si>
  <si>
    <t xml:space="preserve">Cartucho de Tinta Original HP 72 C9373AB Amarelo</t>
  </si>
  <si>
    <t xml:space="preserve">Cartucho de Tinta Original HP 72 C9374AB Cinza</t>
  </si>
  <si>
    <t xml:space="preserve">Adaptador de Tomada SMS 64120 Padrão Novo</t>
  </si>
  <si>
    <t xml:space="preserve">Mouse USB Logitech M90BK 910-004053 Preto</t>
  </si>
  <si>
    <t xml:space="preserve">Teclado USB Logitech K120 920-004423 ABNT2 Preto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</si>
</sst>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"/>
    <numFmt numFmtId="167" formatCode="0.00%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C9211E"/>
      <name val="Arial"/>
      <family val="2"/>
      <charset val="1"/>
    </font>
    <font>
      <b val="true"/>
      <sz val="12"/>
      <color rgb="FFC9211E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000099"/>
        <bgColor rgb="FF000080"/>
      </patternFill>
    </fill>
    <fill>
      <patternFill patternType="solid">
        <fgColor rgb="FF009900"/>
        <bgColor rgb="FF339966"/>
      </patternFill>
    </fill>
    <fill>
      <patternFill patternType="solid">
        <fgColor rgb="FFFF6600"/>
        <bgColor rgb="FFFF9900"/>
      </patternFill>
    </fill>
    <fill>
      <patternFill patternType="solid">
        <fgColor rgb="FFCCFFFF"/>
        <bgColor rgb="FFCCFFFF"/>
      </patternFill>
    </fill>
    <fill>
      <patternFill patternType="solid">
        <fgColor rgb="FFDDDDDD"/>
        <bgColor rgb="FFC0C0C0"/>
      </patternFill>
    </fill>
    <fill>
      <patternFill patternType="solid">
        <fgColor rgb="FF99FFCC"/>
        <bgColor rgb="FFCCFFFF"/>
      </patternFill>
    </fill>
    <fill>
      <patternFill patternType="solid">
        <fgColor rgb="FFFFFF6D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7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7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7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5" fillId="7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6D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5" activeCellId="0" sqref="I35"/>
    </sheetView>
  </sheetViews>
  <sheetFormatPr defaultRowHeight="12.8"/>
  <cols>
    <col collapsed="false" hidden="false" max="1" min="1" style="0" width="8.36734693877551"/>
    <col collapsed="false" hidden="false" max="2" min="2" style="0" width="6.0765306122449"/>
    <col collapsed="false" hidden="false" max="3" min="3" style="0" width="55.3469387755102"/>
    <col collapsed="false" hidden="false" max="4" min="4" style="0" width="9.31632653061224"/>
    <col collapsed="false" hidden="false" max="6" min="5" style="0" width="6.47959183673469"/>
    <col collapsed="false" hidden="false" max="9" min="7" style="0" width="6.0765306122449"/>
    <col collapsed="false" hidden="false" max="10" min="10" style="0" width="9.31632653061224"/>
    <col collapsed="false" hidden="false" max="11" min="11" style="0" width="13.0918367346939"/>
    <col collapsed="false" hidden="false" max="12" min="12" style="0" width="9.98979591836735"/>
    <col collapsed="false" hidden="false" max="13" min="13" style="0" width="9.85204081632653"/>
    <col collapsed="false" hidden="false" max="1023" min="14" style="0" width="8.36734693877551"/>
    <col collapsed="false" hidden="false" max="1025" min="1024" style="0" width="10.530612244898"/>
  </cols>
  <sheetData>
    <row r="1" customFormat="false" ht="12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3</v>
      </c>
      <c r="K1" s="6" t="s">
        <v>9</v>
      </c>
      <c r="L1" s="6" t="s">
        <v>10</v>
      </c>
      <c r="M1" s="5" t="s">
        <v>11</v>
      </c>
    </row>
    <row r="2" customFormat="false" ht="13.4" hidden="false" customHeight="false" outlineLevel="0" collapsed="false">
      <c r="A2" s="7" t="n">
        <v>32729</v>
      </c>
      <c r="B2" s="8" t="n">
        <v>1</v>
      </c>
      <c r="C2" s="9" t="s">
        <v>12</v>
      </c>
      <c r="D2" s="10" t="n">
        <f aca="false">J2</f>
        <v>8.572</v>
      </c>
      <c r="E2" s="11" t="n">
        <v>7.99</v>
      </c>
      <c r="F2" s="12" t="n">
        <v>9.7</v>
      </c>
      <c r="G2" s="13" t="n">
        <v>7.82</v>
      </c>
      <c r="H2" s="14" t="n">
        <v>8.2</v>
      </c>
      <c r="I2" s="14" t="n">
        <v>9.15</v>
      </c>
      <c r="J2" s="15" t="n">
        <f aca="false">SUM(E2:I2)/5</f>
        <v>8.572</v>
      </c>
      <c r="K2" s="16" t="n">
        <f aca="false">_xlfn.STDEV.P(E2:I2)</f>
        <v>0.727884606239203</v>
      </c>
      <c r="L2" s="17" t="n">
        <f aca="false">K2/J2</f>
        <v>0.0849142097805883</v>
      </c>
      <c r="M2" s="10" t="n">
        <f aca="false">(D2*0.959)</f>
        <v>8.220548</v>
      </c>
    </row>
    <row r="3" customFormat="false" ht="13.4" hidden="false" customHeight="false" outlineLevel="0" collapsed="false">
      <c r="A3" s="7" t="n">
        <v>37354</v>
      </c>
      <c r="B3" s="8" t="n">
        <v>2</v>
      </c>
      <c r="C3" s="9" t="s">
        <v>13</v>
      </c>
      <c r="D3" s="10" t="n">
        <f aca="false">J3</f>
        <v>14.406</v>
      </c>
      <c r="E3" s="11" t="n">
        <v>13</v>
      </c>
      <c r="F3" s="12" t="n">
        <v>14.9</v>
      </c>
      <c r="G3" s="13" t="n">
        <v>14.22</v>
      </c>
      <c r="H3" s="14" t="n">
        <v>15.66</v>
      </c>
      <c r="I3" s="14" t="n">
        <v>14.25</v>
      </c>
      <c r="J3" s="15" t="n">
        <f aca="false">SUM(E3:I3)/5</f>
        <v>14.406</v>
      </c>
      <c r="K3" s="16" t="n">
        <f aca="false">_xlfn.STDEV.P(E3:I3)</f>
        <v>0.877760787458633</v>
      </c>
      <c r="L3" s="17" t="n">
        <f aca="false">K3/J3</f>
        <v>0.0609302226474131</v>
      </c>
      <c r="M3" s="10" t="n">
        <f aca="false">(D3*0.959)</f>
        <v>13.815354</v>
      </c>
    </row>
    <row r="4" customFormat="false" ht="13.4" hidden="false" customHeight="false" outlineLevel="0" collapsed="false">
      <c r="A4" s="7" t="n">
        <v>31942</v>
      </c>
      <c r="B4" s="8" t="n">
        <v>3</v>
      </c>
      <c r="C4" s="9" t="s">
        <v>14</v>
      </c>
      <c r="D4" s="10" t="n">
        <f aca="false">J4</f>
        <v>116.192</v>
      </c>
      <c r="E4" s="18" t="n">
        <v>114.99</v>
      </c>
      <c r="F4" s="12" t="n">
        <v>123.5</v>
      </c>
      <c r="G4" s="13" t="n">
        <v>101.57</v>
      </c>
      <c r="H4" s="14" t="n">
        <v>124.9</v>
      </c>
      <c r="I4" s="14" t="n">
        <v>116</v>
      </c>
      <c r="J4" s="15" t="n">
        <f aca="false">SUM(E4:I4)/5</f>
        <v>116.192</v>
      </c>
      <c r="K4" s="16" t="n">
        <f aca="false">_xlfn.STDEV.P(E4:I4)</f>
        <v>8.3008515225849</v>
      </c>
      <c r="L4" s="17" t="n">
        <f aca="false">K4/J4</f>
        <v>0.0714408179787326</v>
      </c>
      <c r="M4" s="10" t="n">
        <f aca="false">(D4*0.959)</f>
        <v>111.428128</v>
      </c>
    </row>
    <row r="5" customFormat="false" ht="13.4" hidden="false" customHeight="false" outlineLevel="0" collapsed="false">
      <c r="A5" s="7" t="n">
        <v>41989</v>
      </c>
      <c r="B5" s="8" t="n">
        <v>4</v>
      </c>
      <c r="C5" s="9" t="s">
        <v>15</v>
      </c>
      <c r="D5" s="10" t="n">
        <f aca="false">J5</f>
        <v>12.484</v>
      </c>
      <c r="E5" s="11" t="n">
        <v>14.08</v>
      </c>
      <c r="F5" s="13" t="n">
        <v>12.99</v>
      </c>
      <c r="G5" s="13" t="n">
        <v>13.14</v>
      </c>
      <c r="H5" s="14" t="n">
        <v>10.2</v>
      </c>
      <c r="I5" s="14" t="n">
        <v>12.01</v>
      </c>
      <c r="J5" s="15" t="n">
        <f aca="false">SUM(E5:I5)/5</f>
        <v>12.484</v>
      </c>
      <c r="K5" s="16" t="n">
        <f aca="false">_xlfn.STDEV.P(E5:I5)</f>
        <v>1.317187913701</v>
      </c>
      <c r="L5" s="17" t="n">
        <f aca="false">K5/J5</f>
        <v>0.105510086006168</v>
      </c>
      <c r="M5" s="10" t="n">
        <f aca="false">(D5*0.959)</f>
        <v>11.972156</v>
      </c>
    </row>
    <row r="6" customFormat="false" ht="13.4" hidden="false" customHeight="false" outlineLevel="0" collapsed="false">
      <c r="A6" s="7" t="n">
        <v>35606</v>
      </c>
      <c r="B6" s="8" t="n">
        <v>5</v>
      </c>
      <c r="C6" s="9" t="s">
        <v>16</v>
      </c>
      <c r="D6" s="10" t="n">
        <f aca="false">J6</f>
        <v>129.78</v>
      </c>
      <c r="E6" s="11" t="n">
        <v>112.15</v>
      </c>
      <c r="F6" s="12" t="n">
        <v>137.63</v>
      </c>
      <c r="G6" s="12" t="n">
        <v>129.9</v>
      </c>
      <c r="H6" s="19" t="n">
        <v>156.22</v>
      </c>
      <c r="I6" s="14" t="n">
        <v>113</v>
      </c>
      <c r="J6" s="15" t="n">
        <f aca="false">SUM(E6:I6)/5</f>
        <v>129.78</v>
      </c>
      <c r="K6" s="16" t="n">
        <f aca="false">_xlfn.STDEV.P(E6:I6)</f>
        <v>16.4505063751849</v>
      </c>
      <c r="L6" s="17" t="n">
        <f aca="false">K6/J6</f>
        <v>0.126756868355563</v>
      </c>
      <c r="M6" s="10" t="n">
        <f aca="false">(D6*0.959)</f>
        <v>124.45902</v>
      </c>
    </row>
    <row r="7" customFormat="false" ht="13.4" hidden="false" customHeight="false" outlineLevel="0" collapsed="false">
      <c r="A7" s="7" t="n">
        <v>44078</v>
      </c>
      <c r="B7" s="8" t="n">
        <v>6</v>
      </c>
      <c r="C7" s="9" t="s">
        <v>17</v>
      </c>
      <c r="D7" s="10" t="n">
        <f aca="false">J7</f>
        <v>37.612</v>
      </c>
      <c r="E7" s="11" t="n">
        <v>39.99</v>
      </c>
      <c r="F7" s="12" t="n">
        <v>43.8</v>
      </c>
      <c r="G7" s="13" t="n">
        <v>41.37</v>
      </c>
      <c r="H7" s="14" t="n">
        <v>35</v>
      </c>
      <c r="I7" s="14" t="n">
        <v>27.9</v>
      </c>
      <c r="J7" s="15" t="n">
        <f aca="false">SUM(E7:I7)/5</f>
        <v>37.612</v>
      </c>
      <c r="K7" s="16" t="n">
        <f aca="false">_xlfn.STDEV.P(E7:I7)</f>
        <v>5.64294745678178</v>
      </c>
      <c r="L7" s="17" t="n">
        <f aca="false">K7/J7</f>
        <v>0.150030507731091</v>
      </c>
      <c r="M7" s="10" t="n">
        <f aca="false">(D7*0.959)</f>
        <v>36.069908</v>
      </c>
    </row>
    <row r="8" customFormat="false" ht="13.4" hidden="false" customHeight="false" outlineLevel="0" collapsed="false">
      <c r="A8" s="7" t="n">
        <v>35344</v>
      </c>
      <c r="B8" s="8" t="n">
        <v>7</v>
      </c>
      <c r="C8" s="9" t="s">
        <v>18</v>
      </c>
      <c r="D8" s="10" t="n">
        <f aca="false">J8</f>
        <v>263.5675</v>
      </c>
      <c r="E8" s="11" t="n">
        <v>270.17</v>
      </c>
      <c r="F8" s="11" t="n">
        <v>262.9</v>
      </c>
      <c r="G8" s="18" t="n">
        <v>261.2</v>
      </c>
      <c r="H8" s="20" t="n">
        <v>260</v>
      </c>
      <c r="I8" s="20" t="s">
        <v>19</v>
      </c>
      <c r="J8" s="15" t="n">
        <f aca="false">SUM(E8:I8)/4</f>
        <v>263.5675</v>
      </c>
      <c r="K8" s="16" t="n">
        <f aca="false">_xlfn.STDEV.P(E8:I8)</f>
        <v>3.94875534187674</v>
      </c>
      <c r="L8" s="17" t="n">
        <f aca="false">K8/J8</f>
        <v>0.0149819508925673</v>
      </c>
      <c r="M8" s="10" t="n">
        <f aca="false">(D8*0.959)</f>
        <v>252.7612325</v>
      </c>
    </row>
    <row r="9" customFormat="false" ht="15.65" hidden="false" customHeight="false" outlineLevel="0" collapsed="false">
      <c r="A9" s="7" t="n">
        <v>44470</v>
      </c>
      <c r="B9" s="8" t="n">
        <v>8</v>
      </c>
      <c r="C9" s="9" t="s">
        <v>20</v>
      </c>
      <c r="D9" s="10" t="n">
        <f aca="false">J9</f>
        <v>67.162</v>
      </c>
      <c r="E9" s="11" t="n">
        <v>65.9</v>
      </c>
      <c r="F9" s="11" t="n">
        <v>63.08</v>
      </c>
      <c r="G9" s="11" t="n">
        <v>68.83</v>
      </c>
      <c r="H9" s="20" t="n">
        <v>73</v>
      </c>
      <c r="I9" s="20" t="n">
        <v>65</v>
      </c>
      <c r="J9" s="15" t="n">
        <f aca="false">SUM(E9:I9)/5</f>
        <v>67.162</v>
      </c>
      <c r="K9" s="16" t="n">
        <f aca="false">_xlfn.STDEV.P(E9:I9)</f>
        <v>3.45815210770145</v>
      </c>
      <c r="L9" s="17" t="n">
        <f aca="false">K9/J9</f>
        <v>0.0514897130475783</v>
      </c>
      <c r="M9" s="10" t="n">
        <f aca="false">(D9*0.959)</f>
        <v>64.408358</v>
      </c>
    </row>
    <row r="10" customFormat="false" ht="15.65" hidden="false" customHeight="false" outlineLevel="0" collapsed="false">
      <c r="A10" s="7" t="n">
        <v>40659</v>
      </c>
      <c r="B10" s="8" t="n">
        <v>9</v>
      </c>
      <c r="C10" s="9" t="s">
        <v>21</v>
      </c>
      <c r="D10" s="10" t="n">
        <f aca="false">J10</f>
        <v>41.202</v>
      </c>
      <c r="E10" s="11" t="n">
        <v>41.7</v>
      </c>
      <c r="F10" s="11" t="n">
        <v>40.18</v>
      </c>
      <c r="G10" s="21" t="n">
        <v>37.13</v>
      </c>
      <c r="H10" s="20" t="n">
        <v>43.2</v>
      </c>
      <c r="I10" s="20" t="n">
        <v>43.8</v>
      </c>
      <c r="J10" s="15" t="n">
        <f aca="false">SUM(E10:I10)/5</f>
        <v>41.202</v>
      </c>
      <c r="K10" s="16" t="n">
        <f aca="false">_xlfn.STDEV.P(E10:I10)</f>
        <v>2.3922909522046</v>
      </c>
      <c r="L10" s="17" t="n">
        <f aca="false">K10/J10</f>
        <v>0.0580624958061405</v>
      </c>
      <c r="M10" s="10" t="n">
        <f aca="false">(D10*0.959)</f>
        <v>39.512718</v>
      </c>
    </row>
    <row r="11" customFormat="false" ht="15.7" hidden="false" customHeight="false" outlineLevel="0" collapsed="false">
      <c r="A11" s="7" t="n">
        <v>42829</v>
      </c>
      <c r="B11" s="8" t="n">
        <v>10</v>
      </c>
      <c r="C11" s="9" t="s">
        <v>22</v>
      </c>
      <c r="D11" s="10" t="n">
        <f aca="false">J11</f>
        <v>49.508</v>
      </c>
      <c r="E11" s="11" t="n">
        <v>48.23</v>
      </c>
      <c r="F11" s="22" t="n">
        <v>47.06</v>
      </c>
      <c r="G11" s="12" t="n">
        <v>51.4</v>
      </c>
      <c r="H11" s="14" t="n">
        <v>59.85</v>
      </c>
      <c r="I11" s="14" t="n">
        <v>41</v>
      </c>
      <c r="J11" s="15" t="n">
        <f aca="false">SUM(E11:I11)/5</f>
        <v>49.508</v>
      </c>
      <c r="K11" s="16" t="n">
        <f aca="false">_xlfn.STDEV.P(E11:I11)</f>
        <v>6.17330835128135</v>
      </c>
      <c r="L11" s="17" t="n">
        <f aca="false">K11/J11</f>
        <v>0.124693147597991</v>
      </c>
      <c r="M11" s="10" t="n">
        <f aca="false">(D11*0.959)</f>
        <v>47.478172</v>
      </c>
    </row>
    <row r="12" customFormat="false" ht="13.4" hidden="false" customHeight="false" outlineLevel="0" collapsed="false">
      <c r="A12" s="7" t="n">
        <v>30048</v>
      </c>
      <c r="B12" s="8" t="n">
        <v>11</v>
      </c>
      <c r="C12" s="9" t="s">
        <v>23</v>
      </c>
      <c r="D12" s="10" t="n">
        <f aca="false">J12</f>
        <v>19.5333333333333</v>
      </c>
      <c r="E12" s="18" t="n">
        <v>19.99</v>
      </c>
      <c r="F12" s="12" t="n">
        <v>19.71</v>
      </c>
      <c r="G12" s="12" t="n">
        <v>18.9</v>
      </c>
      <c r="H12" s="14" t="s">
        <v>19</v>
      </c>
      <c r="I12" s="14" t="s">
        <v>19</v>
      </c>
      <c r="J12" s="15" t="n">
        <f aca="false">SUM(E12:I12)/3</f>
        <v>19.5333333333333</v>
      </c>
      <c r="K12" s="16" t="n">
        <f aca="false">_xlfn.STDEV.P(E12:I12)</f>
        <v>0.462192840946528</v>
      </c>
      <c r="L12" s="17" t="n">
        <f aca="false">K12/J12</f>
        <v>0.0236617495365117</v>
      </c>
      <c r="M12" s="10" t="n">
        <f aca="false">(D12*0.959)</f>
        <v>18.7324666666667</v>
      </c>
    </row>
    <row r="13" customFormat="false" ht="13.45" hidden="false" customHeight="false" outlineLevel="0" collapsed="false">
      <c r="A13" s="7" t="n">
        <v>45318</v>
      </c>
      <c r="B13" s="8" t="n">
        <v>12</v>
      </c>
      <c r="C13" s="9" t="s">
        <v>24</v>
      </c>
      <c r="D13" s="10" t="n">
        <f aca="false">J13</f>
        <v>557.768</v>
      </c>
      <c r="E13" s="18" t="n">
        <v>650</v>
      </c>
      <c r="F13" s="13" t="n">
        <v>541.58</v>
      </c>
      <c r="G13" s="13" t="n">
        <v>600</v>
      </c>
      <c r="H13" s="14" t="n">
        <v>469</v>
      </c>
      <c r="I13" s="14" t="n">
        <v>528.26</v>
      </c>
      <c r="J13" s="15" t="n">
        <f aca="false">SUM(E13:I13)/5</f>
        <v>557.768</v>
      </c>
      <c r="K13" s="16" t="n">
        <f aca="false">_xlfn.STDEV.P(E13:I13)</f>
        <v>62.1334288125161</v>
      </c>
      <c r="L13" s="17" t="n">
        <f aca="false">K13/J13</f>
        <v>0.111396546256716</v>
      </c>
      <c r="M13" s="10" t="n">
        <f aca="false">(D13*0.959)</f>
        <v>534.899512</v>
      </c>
    </row>
    <row r="14" customFormat="false" ht="15.65" hidden="false" customHeight="false" outlineLevel="0" collapsed="false">
      <c r="A14" s="7" t="n">
        <v>42065</v>
      </c>
      <c r="B14" s="8" t="n">
        <v>13</v>
      </c>
      <c r="C14" s="9" t="s">
        <v>25</v>
      </c>
      <c r="D14" s="10" t="n">
        <f aca="false">J14</f>
        <v>31.134</v>
      </c>
      <c r="E14" s="18" t="n">
        <v>29.9</v>
      </c>
      <c r="F14" s="18" t="n">
        <v>32.9</v>
      </c>
      <c r="G14" s="23" t="n">
        <v>27.87</v>
      </c>
      <c r="H14" s="23" t="n">
        <v>35</v>
      </c>
      <c r="I14" s="23" t="n">
        <v>30</v>
      </c>
      <c r="J14" s="15" t="n">
        <f aca="false">SUM(E14:I14)/5</f>
        <v>31.134</v>
      </c>
      <c r="K14" s="16" t="n">
        <f aca="false">_xlfn.STDEV.P(E14:I14)</f>
        <v>2.51106033380323</v>
      </c>
      <c r="L14" s="17" t="n">
        <f aca="false">K14/J14</f>
        <v>0.0806533157899156</v>
      </c>
      <c r="M14" s="10" t="n">
        <f aca="false">(D14*0.959)</f>
        <v>29.857506</v>
      </c>
    </row>
    <row r="15" customFormat="false" ht="15.65" hidden="false" customHeight="false" outlineLevel="0" collapsed="false">
      <c r="A15" s="7" t="n">
        <v>43605</v>
      </c>
      <c r="B15" s="8" t="n">
        <v>14</v>
      </c>
      <c r="C15" s="9" t="s">
        <v>26</v>
      </c>
      <c r="D15" s="10" t="n">
        <f aca="false">J15</f>
        <v>42.9</v>
      </c>
      <c r="E15" s="18" t="n">
        <v>34.8</v>
      </c>
      <c r="F15" s="12" t="n">
        <v>45.8</v>
      </c>
      <c r="G15" s="13" t="n">
        <v>41.91</v>
      </c>
      <c r="H15" s="13" t="n">
        <v>45</v>
      </c>
      <c r="I15" s="13" t="n">
        <v>46.99</v>
      </c>
      <c r="J15" s="15" t="n">
        <f aca="false">SUM(E15:I15)/5</f>
        <v>42.9</v>
      </c>
      <c r="K15" s="16" t="n">
        <f aca="false">_xlfn.STDEV.P(E15:I15)</f>
        <v>4.38493329481761</v>
      </c>
      <c r="L15" s="17" t="n">
        <f aca="false">K15/J15</f>
        <v>0.102212897315096</v>
      </c>
      <c r="M15" s="10" t="n">
        <f aca="false">(D15*0.959)</f>
        <v>41.1411</v>
      </c>
    </row>
    <row r="16" customFormat="false" ht="13.4" hidden="false" customHeight="false" outlineLevel="0" collapsed="false">
      <c r="A16" s="7" t="n">
        <v>36739</v>
      </c>
      <c r="B16" s="8" t="n">
        <v>15</v>
      </c>
      <c r="C16" s="9" t="s">
        <v>27</v>
      </c>
      <c r="D16" s="10" t="n">
        <f aca="false">J16</f>
        <v>103.51</v>
      </c>
      <c r="E16" s="18" t="n">
        <v>106.2</v>
      </c>
      <c r="F16" s="18" t="n">
        <v>110.34</v>
      </c>
      <c r="G16" s="12" t="n">
        <v>111.2</v>
      </c>
      <c r="H16" s="14" t="n">
        <v>89.96</v>
      </c>
      <c r="I16" s="14" t="n">
        <v>99.85</v>
      </c>
      <c r="J16" s="15" t="n">
        <f aca="false">SUM(E16:I16)/5</f>
        <v>103.51</v>
      </c>
      <c r="K16" s="16" t="n">
        <f aca="false">_xlfn.STDEV.P(E16:I16)</f>
        <v>7.87425171048018</v>
      </c>
      <c r="L16" s="17" t="n">
        <f aca="false">K16/J16</f>
        <v>0.0760723766832208</v>
      </c>
      <c r="M16" s="10" t="n">
        <f aca="false">(D16*0.959)</f>
        <v>99.26609</v>
      </c>
    </row>
    <row r="17" customFormat="false" ht="13.4" hidden="false" customHeight="false" outlineLevel="0" collapsed="false">
      <c r="A17" s="7" t="n">
        <v>40257</v>
      </c>
      <c r="B17" s="8" t="n">
        <v>16</v>
      </c>
      <c r="C17" s="9" t="s">
        <v>28</v>
      </c>
      <c r="D17" s="10" t="n">
        <f aca="false">J17</f>
        <v>38.992</v>
      </c>
      <c r="E17" s="18" t="n">
        <v>44.62</v>
      </c>
      <c r="F17" s="12" t="n">
        <v>40.9</v>
      </c>
      <c r="G17" s="12" t="n">
        <v>38.47</v>
      </c>
      <c r="H17" s="14" t="n">
        <v>34</v>
      </c>
      <c r="I17" s="14" t="n">
        <v>36.97</v>
      </c>
      <c r="J17" s="15" t="n">
        <f aca="false">SUM(E17:I17)/5</f>
        <v>38.992</v>
      </c>
      <c r="K17" s="16" t="n">
        <f aca="false">_xlfn.STDEV.P(E17:I17)</f>
        <v>3.59432552782855</v>
      </c>
      <c r="L17" s="17" t="n">
        <f aca="false">K17/J17</f>
        <v>0.0921811019652377</v>
      </c>
      <c r="M17" s="10" t="n">
        <f aca="false">(D17*0.959)</f>
        <v>37.393328</v>
      </c>
    </row>
    <row r="18" customFormat="false" ht="13.4" hidden="false" customHeight="false" outlineLevel="0" collapsed="false">
      <c r="A18" s="7" t="n">
        <v>37335</v>
      </c>
      <c r="B18" s="8" t="n">
        <v>17</v>
      </c>
      <c r="C18" s="9" t="s">
        <v>29</v>
      </c>
      <c r="D18" s="10" t="n">
        <f aca="false">J18</f>
        <v>6.14</v>
      </c>
      <c r="E18" s="18" t="n">
        <v>5.36</v>
      </c>
      <c r="F18" s="12" t="n">
        <v>5.74</v>
      </c>
      <c r="G18" s="13" t="n">
        <v>6.72</v>
      </c>
      <c r="H18" s="14" t="n">
        <v>5.32</v>
      </c>
      <c r="I18" s="14" t="n">
        <v>7.56</v>
      </c>
      <c r="J18" s="15" t="n">
        <f aca="false">SUM(E18:I18)/5</f>
        <v>6.14</v>
      </c>
      <c r="K18" s="16" t="n">
        <f aca="false">_xlfn.STDEV.P(E18:I18)</f>
        <v>0.871045348991658</v>
      </c>
      <c r="L18" s="17" t="n">
        <f aca="false">K18/J18</f>
        <v>0.14186406335369</v>
      </c>
      <c r="M18" s="10" t="n">
        <f aca="false">(D18*0.959)</f>
        <v>5.88826</v>
      </c>
    </row>
    <row r="19" customFormat="false" ht="13.4" hidden="false" customHeight="false" outlineLevel="0" collapsed="false">
      <c r="A19" s="7" t="n">
        <v>7003</v>
      </c>
      <c r="B19" s="8" t="n">
        <v>18</v>
      </c>
      <c r="C19" s="9" t="s">
        <v>30</v>
      </c>
      <c r="D19" s="10" t="n">
        <f aca="false">J19</f>
        <v>6.222</v>
      </c>
      <c r="E19" s="18" t="n">
        <v>6.5</v>
      </c>
      <c r="F19" s="12" t="n">
        <v>6.99</v>
      </c>
      <c r="G19" s="12" t="n">
        <v>6</v>
      </c>
      <c r="H19" s="13" t="n">
        <v>4.68</v>
      </c>
      <c r="I19" s="13" t="n">
        <v>6.94</v>
      </c>
      <c r="J19" s="15" t="n">
        <f aca="false">SUM(E19:I19)/5</f>
        <v>6.222</v>
      </c>
      <c r="K19" s="16" t="n">
        <f aca="false">_xlfn.STDEV.P(E19:I19)</f>
        <v>0.849668170523058</v>
      </c>
      <c r="L19" s="17" t="n">
        <f aca="false">K19/J19</f>
        <v>0.136558690215856</v>
      </c>
      <c r="M19" s="10" t="n">
        <f aca="false">(D19*0.959)</f>
        <v>5.966898</v>
      </c>
    </row>
    <row r="20" customFormat="false" ht="13.45" hidden="false" customHeight="false" outlineLevel="0" collapsed="false">
      <c r="A20" s="7" t="n">
        <v>42044</v>
      </c>
      <c r="B20" s="8" t="n">
        <v>19</v>
      </c>
      <c r="C20" s="9" t="s">
        <v>31</v>
      </c>
      <c r="D20" s="10" t="n">
        <f aca="false">J20</f>
        <v>64.986</v>
      </c>
      <c r="E20" s="18" t="n">
        <v>70</v>
      </c>
      <c r="F20" s="12" t="n">
        <v>67.92</v>
      </c>
      <c r="G20" s="12" t="n">
        <v>65.01</v>
      </c>
      <c r="H20" s="13" t="n">
        <v>63</v>
      </c>
      <c r="I20" s="13" t="n">
        <v>59</v>
      </c>
      <c r="J20" s="15" t="n">
        <f aca="false">SUM(E20:I20)/5</f>
        <v>64.986</v>
      </c>
      <c r="K20" s="16" t="n">
        <f aca="false">_xlfn.STDEV.P(E20:I20)</f>
        <v>3.83472345808665</v>
      </c>
      <c r="L20" s="17" t="n">
        <f aca="false">K20/J20</f>
        <v>0.0590084550224148</v>
      </c>
      <c r="M20" s="10" t="n">
        <f aca="false">(D20*0.959)</f>
        <v>62.321574</v>
      </c>
    </row>
    <row r="21" customFormat="false" ht="13.4" hidden="false" customHeight="false" outlineLevel="0" collapsed="false">
      <c r="A21" s="7" t="n">
        <v>35503</v>
      </c>
      <c r="B21" s="8" t="n">
        <v>20</v>
      </c>
      <c r="C21" s="9" t="s">
        <v>32</v>
      </c>
      <c r="D21" s="10" t="n">
        <f aca="false">J21</f>
        <v>89.086</v>
      </c>
      <c r="E21" s="23" t="n">
        <v>85.46</v>
      </c>
      <c r="F21" s="13" t="n">
        <v>109.99</v>
      </c>
      <c r="G21" s="13" t="n">
        <v>81</v>
      </c>
      <c r="H21" s="13" t="n">
        <v>78.98</v>
      </c>
      <c r="I21" s="13" t="n">
        <v>90</v>
      </c>
      <c r="J21" s="15" t="n">
        <f aca="false">SUM(E21:I21)/5</f>
        <v>89.086</v>
      </c>
      <c r="K21" s="16" t="n">
        <f aca="false">_xlfn.STDEV.P(E21:I21)</f>
        <v>11.1218264687056</v>
      </c>
      <c r="L21" s="17" t="n">
        <f aca="false">K21/J21</f>
        <v>0.124843706852991</v>
      </c>
      <c r="M21" s="10" t="n">
        <f aca="false">(D21*0.959)</f>
        <v>85.433474</v>
      </c>
    </row>
    <row r="22" customFormat="false" ht="15.7" hidden="false" customHeight="false" outlineLevel="0" collapsed="false">
      <c r="A22" s="7" t="n">
        <v>42746</v>
      </c>
      <c r="B22" s="8" t="n">
        <v>21</v>
      </c>
      <c r="C22" s="9" t="s">
        <v>33</v>
      </c>
      <c r="D22" s="10" t="n">
        <f aca="false">J22</f>
        <v>5.17</v>
      </c>
      <c r="E22" s="11" t="n">
        <v>6.2</v>
      </c>
      <c r="F22" s="22" t="n">
        <v>4.35</v>
      </c>
      <c r="G22" s="13" t="n">
        <v>5.1</v>
      </c>
      <c r="H22" s="13" t="n">
        <v>5.2</v>
      </c>
      <c r="I22" s="13" t="n">
        <v>5</v>
      </c>
      <c r="J22" s="15" t="n">
        <f aca="false">SUM(E22:I22)/5</f>
        <v>5.17</v>
      </c>
      <c r="K22" s="16" t="n">
        <f aca="false">_xlfn.STDEV.P(E22:I22)</f>
        <v>0.59464274989274</v>
      </c>
      <c r="L22" s="24" t="n">
        <f aca="false">K22/J22</f>
        <v>0.115017940017938</v>
      </c>
      <c r="M22" s="10" t="n">
        <f aca="false">(D22*0.959)</f>
        <v>4.95803</v>
      </c>
    </row>
    <row r="23" customFormat="false" ht="13.4" hidden="false" customHeight="false" outlineLevel="0" collapsed="false">
      <c r="A23" s="7" t="n">
        <v>44851</v>
      </c>
      <c r="B23" s="8" t="n">
        <v>22</v>
      </c>
      <c r="C23" s="9" t="s">
        <v>34</v>
      </c>
      <c r="D23" s="10" t="n">
        <f aca="false">J23</f>
        <v>15.4</v>
      </c>
      <c r="E23" s="18" t="n">
        <v>15.2</v>
      </c>
      <c r="F23" s="12" t="n">
        <v>15.5</v>
      </c>
      <c r="G23" s="13" t="n">
        <v>12.3</v>
      </c>
      <c r="H23" s="13" t="n">
        <v>14</v>
      </c>
      <c r="I23" s="13" t="n">
        <v>20</v>
      </c>
      <c r="J23" s="15" t="n">
        <f aca="false">SUM(E23:I23)/5</f>
        <v>15.4</v>
      </c>
      <c r="K23" s="16" t="n">
        <f aca="false">_xlfn.STDEV.P(E23:I23)</f>
        <v>2.56046870709251</v>
      </c>
      <c r="L23" s="24" t="n">
        <f aca="false">K23/J23</f>
        <v>0.166264201759254</v>
      </c>
      <c r="M23" s="10" t="n">
        <f aca="false">(D23*0.959)</f>
        <v>14.7686</v>
      </c>
    </row>
    <row r="24" customFormat="false" ht="13.4" hidden="false" customHeight="false" outlineLevel="0" collapsed="false">
      <c r="A24" s="7" t="n">
        <v>44470</v>
      </c>
      <c r="B24" s="8" t="n">
        <v>23</v>
      </c>
      <c r="C24" s="9" t="s">
        <v>35</v>
      </c>
      <c r="D24" s="10" t="n">
        <f aca="false">J24</f>
        <v>67.162</v>
      </c>
      <c r="E24" s="11" t="n">
        <v>65.9</v>
      </c>
      <c r="F24" s="11" t="n">
        <v>63.08</v>
      </c>
      <c r="G24" s="11" t="n">
        <v>68.83</v>
      </c>
      <c r="H24" s="20" t="n">
        <v>73</v>
      </c>
      <c r="I24" s="20" t="n">
        <v>65</v>
      </c>
      <c r="J24" s="15" t="n">
        <f aca="false">SUM(E24:I24)/5</f>
        <v>67.162</v>
      </c>
      <c r="K24" s="16" t="n">
        <f aca="false">_xlfn.STDEV.P(E24:I24)</f>
        <v>3.45815210770145</v>
      </c>
      <c r="L24" s="17" t="n">
        <f aca="false">K24/J24</f>
        <v>0.0514897130475783</v>
      </c>
      <c r="M24" s="10" t="n">
        <f aca="false">(D24*0.959)</f>
        <v>64.408358</v>
      </c>
    </row>
    <row r="25" customFormat="false" ht="13.4" hidden="false" customHeight="false" outlineLevel="0" collapsed="false">
      <c r="A25" s="7" t="n">
        <v>45266</v>
      </c>
      <c r="B25" s="8" t="n">
        <v>24</v>
      </c>
      <c r="C25" s="9" t="s">
        <v>36</v>
      </c>
      <c r="D25" s="25" t="n">
        <f aca="false">J25</f>
        <v>15.704</v>
      </c>
      <c r="E25" s="18" t="n">
        <v>14.9</v>
      </c>
      <c r="F25" s="12" t="n">
        <v>16.5</v>
      </c>
      <c r="G25" s="13" t="n">
        <v>19.75</v>
      </c>
      <c r="H25" s="13" t="n">
        <v>12.37</v>
      </c>
      <c r="I25" s="13" t="n">
        <v>15</v>
      </c>
      <c r="J25" s="15" t="n">
        <f aca="false">SUM(E25:I25)/5</f>
        <v>15.704</v>
      </c>
      <c r="K25" s="16" t="n">
        <f aca="false">_xlfn.STDEV.P(E25:I25)</f>
        <v>2.41914530361448</v>
      </c>
      <c r="L25" s="17" t="n">
        <f aca="false">K25/J25</f>
        <v>0.154046440627514</v>
      </c>
      <c r="M25" s="10" t="n">
        <f aca="false">(D25*0.959)</f>
        <v>15.060136</v>
      </c>
    </row>
    <row r="26" customFormat="false" ht="13.4" hidden="false" customHeight="false" outlineLevel="0" collapsed="false">
      <c r="A26" s="7" t="n">
        <v>35200</v>
      </c>
      <c r="B26" s="8" t="n">
        <v>25</v>
      </c>
      <c r="C26" s="9" t="s">
        <v>37</v>
      </c>
      <c r="D26" s="25" t="n">
        <f aca="false">J26</f>
        <v>582.21</v>
      </c>
      <c r="E26" s="18" t="n">
        <v>565.44</v>
      </c>
      <c r="F26" s="12" t="n">
        <v>585.4</v>
      </c>
      <c r="G26" s="12" t="n">
        <v>589</v>
      </c>
      <c r="H26" s="13" t="n">
        <v>589</v>
      </c>
      <c r="I26" s="13" t="s">
        <v>19</v>
      </c>
      <c r="J26" s="15" t="n">
        <f aca="false">SUM(E26:I26)/4</f>
        <v>582.21</v>
      </c>
      <c r="K26" s="16" t="n">
        <f aca="false">_xlfn.STDEV.P(E26:I26)</f>
        <v>9.79307408324881</v>
      </c>
      <c r="L26" s="17" t="n">
        <f aca="false">K26/J26</f>
        <v>0.016820518512648</v>
      </c>
      <c r="M26" s="10" t="n">
        <f aca="false">(D26*0.959)</f>
        <v>558.33939</v>
      </c>
    </row>
    <row r="27" customFormat="false" ht="13.4" hidden="false" customHeight="false" outlineLevel="0" collapsed="false">
      <c r="A27" s="7" t="n">
        <v>35201</v>
      </c>
      <c r="B27" s="8" t="n">
        <v>26</v>
      </c>
      <c r="C27" s="9" t="s">
        <v>38</v>
      </c>
      <c r="D27" s="25" t="n">
        <f aca="false">J27</f>
        <v>574.96</v>
      </c>
      <c r="E27" s="18" t="n">
        <v>565.44</v>
      </c>
      <c r="F27" s="18" t="n">
        <v>585.4</v>
      </c>
      <c r="G27" s="12" t="n">
        <v>589</v>
      </c>
      <c r="H27" s="13" t="n">
        <v>560</v>
      </c>
      <c r="I27" s="13" t="s">
        <v>19</v>
      </c>
      <c r="J27" s="15" t="n">
        <f aca="false">SUM(E27:I27)/4</f>
        <v>574.96</v>
      </c>
      <c r="K27" s="16" t="n">
        <f aca="false">_xlfn.STDEV.P(E27:I27)</f>
        <v>12.4553924065041</v>
      </c>
      <c r="L27" s="17" t="n">
        <f aca="false">K27/J27</f>
        <v>0.0216630590067206</v>
      </c>
      <c r="M27" s="10" t="n">
        <f aca="false">(D27*0.959)</f>
        <v>551.38664</v>
      </c>
    </row>
    <row r="28" customFormat="false" ht="13.4" hidden="false" customHeight="false" outlineLevel="0" collapsed="false">
      <c r="A28" s="7" t="n">
        <v>35202</v>
      </c>
      <c r="B28" s="8" t="n">
        <v>27</v>
      </c>
      <c r="C28" s="9" t="s">
        <v>39</v>
      </c>
      <c r="D28" s="25" t="n">
        <f aca="false">J28</f>
        <v>572.46</v>
      </c>
      <c r="E28" s="18" t="n">
        <v>565.44</v>
      </c>
      <c r="F28" s="18" t="n">
        <v>585.4</v>
      </c>
      <c r="G28" s="12" t="n">
        <v>589</v>
      </c>
      <c r="H28" s="13" t="n">
        <v>550</v>
      </c>
      <c r="I28" s="13" t="s">
        <v>19</v>
      </c>
      <c r="J28" s="15" t="n">
        <f aca="false">SUM(E28:I28)/4</f>
        <v>572.46</v>
      </c>
      <c r="K28" s="16" t="n">
        <f aca="false">_xlfn.STDEV.P(E28:I28)</f>
        <v>15.7698065936143</v>
      </c>
      <c r="L28" s="17" t="n">
        <f aca="false">K28/J28</f>
        <v>0.0275474384124904</v>
      </c>
      <c r="M28" s="10" t="n">
        <f aca="false">(D28*0.959)</f>
        <v>548.98914</v>
      </c>
    </row>
    <row r="29" customFormat="false" ht="13.4" hidden="false" customHeight="false" outlineLevel="0" collapsed="false">
      <c r="A29" s="7" t="n">
        <v>35203</v>
      </c>
      <c r="B29" s="8" t="n">
        <v>28</v>
      </c>
      <c r="C29" s="9" t="s">
        <v>40</v>
      </c>
      <c r="D29" s="25" t="n">
        <f aca="false">J29</f>
        <v>578.21</v>
      </c>
      <c r="E29" s="18" t="n">
        <v>565.44</v>
      </c>
      <c r="F29" s="18" t="n">
        <v>585.4</v>
      </c>
      <c r="G29" s="12" t="n">
        <v>589</v>
      </c>
      <c r="H29" s="13" t="n">
        <v>573</v>
      </c>
      <c r="I29" s="13" t="s">
        <v>19</v>
      </c>
      <c r="J29" s="15" t="n">
        <f aca="false">SUM(E29:I29)/4</f>
        <v>578.21</v>
      </c>
      <c r="K29" s="16" t="n">
        <f aca="false">_xlfn.STDEV.P(E29:I29)</f>
        <v>9.46489830901524</v>
      </c>
      <c r="L29" s="17" t="n">
        <f aca="false">K29/J29</f>
        <v>0.0163693092630969</v>
      </c>
      <c r="M29" s="10" t="n">
        <f aca="false">(D29*0.959)</f>
        <v>554.50339</v>
      </c>
    </row>
    <row r="30" customFormat="false" ht="13.4" hidden="false" customHeight="false" outlineLevel="0" collapsed="false">
      <c r="A30" s="7" t="n">
        <v>35205</v>
      </c>
      <c r="B30" s="8" t="n">
        <v>29</v>
      </c>
      <c r="C30" s="9" t="s">
        <v>41</v>
      </c>
      <c r="D30" s="25" t="n">
        <f aca="false">J30</f>
        <v>580.71</v>
      </c>
      <c r="E30" s="18" t="n">
        <v>565.44</v>
      </c>
      <c r="F30" s="18" t="n">
        <v>585.4</v>
      </c>
      <c r="G30" s="12" t="n">
        <v>589</v>
      </c>
      <c r="H30" s="13" t="n">
        <v>583</v>
      </c>
      <c r="I30" s="13" t="s">
        <v>19</v>
      </c>
      <c r="J30" s="15" t="n">
        <f aca="false">SUM(E30:I30)/4</f>
        <v>580.71</v>
      </c>
      <c r="K30" s="16" t="n">
        <f aca="false">_xlfn.STDEV.P(E30:I30)</f>
        <v>9.0710693967139</v>
      </c>
      <c r="L30" s="17" t="n">
        <f aca="false">K30/J30</f>
        <v>0.0156206529880903</v>
      </c>
      <c r="M30" s="10" t="n">
        <f aca="false">(D30*0.959)</f>
        <v>556.90089</v>
      </c>
    </row>
    <row r="31" customFormat="false" ht="13.45" hidden="false" customHeight="false" outlineLevel="0" collapsed="false">
      <c r="A31" s="7" t="n">
        <v>34802</v>
      </c>
      <c r="B31" s="8" t="n">
        <v>30</v>
      </c>
      <c r="C31" s="9" t="s">
        <v>42</v>
      </c>
      <c r="D31" s="25" t="n">
        <f aca="false">J31</f>
        <v>10.738</v>
      </c>
      <c r="E31" s="18" t="n">
        <v>11</v>
      </c>
      <c r="F31" s="18" t="n">
        <v>8.81</v>
      </c>
      <c r="G31" s="13" t="n">
        <v>11.34</v>
      </c>
      <c r="H31" s="13" t="n">
        <v>12.38</v>
      </c>
      <c r="I31" s="13" t="n">
        <v>10.16</v>
      </c>
      <c r="J31" s="15" t="n">
        <f aca="false">SUM(E31:I31)/5</f>
        <v>10.738</v>
      </c>
      <c r="K31" s="16" t="n">
        <f aca="false">_xlfn.STDEV.P(E31:I31)</f>
        <v>1.19820532464182</v>
      </c>
      <c r="L31" s="17" t="n">
        <f aca="false">K31/J31</f>
        <v>0.111585521013393</v>
      </c>
      <c r="M31" s="10" t="n">
        <f aca="false">(D31*0.959)</f>
        <v>10.297742</v>
      </c>
    </row>
    <row r="32" customFormat="false" ht="13.4" hidden="false" customHeight="false" outlineLevel="0" collapsed="false">
      <c r="A32" s="7" t="n">
        <v>35414</v>
      </c>
      <c r="B32" s="8" t="n">
        <v>31</v>
      </c>
      <c r="C32" s="9" t="s">
        <v>43</v>
      </c>
      <c r="D32" s="25" t="n">
        <f aca="false">J32</f>
        <v>40.97</v>
      </c>
      <c r="E32" s="18" t="n">
        <v>39.99</v>
      </c>
      <c r="F32" s="18" t="n">
        <v>39.9</v>
      </c>
      <c r="G32" s="18" t="n">
        <v>40.13</v>
      </c>
      <c r="H32" s="26" t="n">
        <v>43.83</v>
      </c>
      <c r="I32" s="26" t="n">
        <v>41</v>
      </c>
      <c r="J32" s="15" t="n">
        <f aca="false">SUM(E32:I32)/5</f>
        <v>40.97</v>
      </c>
      <c r="K32" s="16" t="n">
        <f aca="false">_xlfn.STDEV.P(E32:I32)</f>
        <v>1.48265977216622</v>
      </c>
      <c r="L32" s="17" t="n">
        <f aca="false">K32/J32</f>
        <v>0.036188913160025</v>
      </c>
      <c r="M32" s="10" t="n">
        <f aca="false">(D32*0.959)</f>
        <v>39.29023</v>
      </c>
    </row>
    <row r="33" customFormat="false" ht="13.4" hidden="false" customHeight="false" outlineLevel="0" collapsed="false">
      <c r="A33" s="7" t="n">
        <v>35630</v>
      </c>
      <c r="B33" s="8" t="n">
        <v>32</v>
      </c>
      <c r="C33" s="9" t="s">
        <v>44</v>
      </c>
      <c r="D33" s="25" t="n">
        <f aca="false">J33</f>
        <v>98.566</v>
      </c>
      <c r="E33" s="18" t="n">
        <v>100.33</v>
      </c>
      <c r="F33" s="18" t="n">
        <v>95.5</v>
      </c>
      <c r="G33" s="18" t="n">
        <v>90.85</v>
      </c>
      <c r="H33" s="23" t="n">
        <v>106</v>
      </c>
      <c r="I33" s="26" t="n">
        <v>100.15</v>
      </c>
      <c r="J33" s="15" t="n">
        <f aca="false">SUM(E33:I33)/5</f>
        <v>98.566</v>
      </c>
      <c r="K33" s="16" t="n">
        <f aca="false">_xlfn.STDEV.P(E33:I33)</f>
        <v>5.09552980562375</v>
      </c>
      <c r="L33" s="17" t="n">
        <f aca="false">K33/J33</f>
        <v>0.0516966276974185</v>
      </c>
      <c r="M33" s="10" t="n">
        <f aca="false">(D33*0.959)</f>
        <v>94.524794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87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2307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2022-05-04T16:37:25Z</cp:lastPrinted>
  <dcterms:modified xsi:type="dcterms:W3CDTF">2022-05-04T16:40:04Z</dcterms:modified>
  <cp:revision>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