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HOSPITALARES E ASSEMELHADAS" sheetId="7" state="visible" r:id="rId8"/>
    <sheet name="VALOR POR ÁREA E TOTAL DA PROPO" sheetId="8" state="visible" r:id="rId9"/>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<sst xmlns="http://schemas.openxmlformats.org/spreadsheetml/2006/main" count="782" uniqueCount="282">
  <si>
    <t xml:space="preserve">CAMPUS SANTA MARIA DA BOA VISTA - GRUPO 7</t>
  </si>
  <si>
    <t xml:space="preserve">DIMENSIONAMENTO DO QUANTITATIVO DE SERVENTE DE LIMPEZA A SER CONTRATADO PARA LIMPEZA E CONSERVAÇÃO DE ACORDO COM “PRODUTIVIDADE ADOTADA VERSUS FREQUÊNCIA”</t>
  </si>
  <si>
    <t xml:space="preserve">GRUPO 07</t>
  </si>
  <si>
    <t xml:space="preserve">Campus SANTA MARIA DA BOA VISTA</t>
  </si>
  <si>
    <t xml:space="preserve">ÁREAS INTERNAS</t>
  </si>
  <si>
    <t xml:space="preserve">ITEM</t>
  </si>
  <si>
    <t xml:space="preserve">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</si>
  <si>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</si>
  <si>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</si>
  <si>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</si>
  <si>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</si>
  <si>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</si>
  <si>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</si>
  <si>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</si>
  <si>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</si>
  <si>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</si>
  <si>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</si>
  <si>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</si>
  <si>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Quinzenal</t>
  </si>
  <si>
    <t xml:space="preserve">Pisos Frios </t>
  </si>
  <si>
    <t xml:space="preserve">Diária </t>
  </si>
  <si>
    <t xml:space="preserve">Laboratórios</t>
  </si>
  <si>
    <t xml:space="preserve">360 M² A 450 M²</t>
  </si>
  <si>
    <t xml:space="preserve">Almoxarifado</t>
  </si>
  <si>
    <t xml:space="preserve">1.500 M² A 2.500 M²</t>
  </si>
  <si>
    <t xml:space="preserve"> Semanal</t>
  </si>
  <si>
    <t xml:space="preserve">Áreas com espaços livres – Saguão, hall e salão</t>
  </si>
  <si>
    <t xml:space="preserve">1.000 M² A 1.500 M²</t>
  </si>
  <si>
    <t xml:space="preserve">Dia sim/ Dia não </t>
  </si>
  <si>
    <t xml:space="preserve">Banheiros – Áreas insalubres</t>
  </si>
  <si>
    <r>
      <rPr>
        <b val="true"/>
        <sz val="10"/>
        <color rgb="FF000000"/>
        <rFont val="Arial"/>
        <family val="2"/>
        <charset val="1"/>
      </rPr>
      <t xml:space="preserve">M</t>
    </r>
    <r>
      <rPr>
        <b val="true"/>
        <vertAlign val="superscript"/>
        <sz val="10"/>
        <color rgb="FF000000"/>
        <rFont val="Arial"/>
        <family val="2"/>
        <charset val="1"/>
      </rPr>
      <t xml:space="preserve">2</t>
    </r>
  </si>
  <si>
    <t xml:space="preserve">200 M² A 300 M²</t>
  </si>
  <si>
    <t xml:space="preserve">Diária</t>
  </si>
  <si>
    <t xml:space="preserve">ÁREAS EXTERNAS</t>
  </si>
  <si>
    <t xml:space="preserve">UNIDADE DE FORNECIMENTO</t>
  </si>
  <si>
    <t xml:space="preserve">Pisos pavimentados adjacentes/contíguos às edificações</t>
  </si>
  <si>
    <t xml:space="preserve">1800 M² A 2700 M²</t>
  </si>
  <si>
    <t xml:space="preserve">dia sim/dia não</t>
  </si>
  <si>
    <t xml:space="preserve">Varrição de passeios e arruamentos</t>
  </si>
  <si>
    <t xml:space="preserve">6000 M² A 9000 M²</t>
  </si>
  <si>
    <t xml:space="preserve">Semanal</t>
  </si>
  <si>
    <t xml:space="preserve">Pátios e áreas verdes com média frequência</t>
  </si>
  <si>
    <t xml:space="preserve">Pátios e áreas verdes com baixa frequência</t>
  </si>
  <si>
    <t xml:space="preserve">ESQUADRIAS EXTERNAS </t>
  </si>
  <si>
    <t xml:space="preserve">Face externa com exposição a situação de risco</t>
  </si>
  <si>
    <t xml:space="preserve">130 A 160 M²</t>
  </si>
  <si>
    <t xml:space="preserve">Face externa sem exposição a situação de risco</t>
  </si>
  <si>
    <t xml:space="preserve">300 A 380 M²</t>
  </si>
  <si>
    <t xml:space="preserve">Face interna</t>
  </si>
  <si>
    <t xml:space="preserve">ÁREAS HOSPITALARES E ASSEMELHADAS</t>
  </si>
  <si>
    <t xml:space="preserve">Áreas Hospitalares e Assemelhadas</t>
  </si>
  <si>
    <t xml:space="preserve"> 360 m² a 450 m2</t>
  </si>
  <si>
    <t xml:space="preserve">TOTAL ESTIMADO CONSIDERANDO ÁREAS E PERIODICIDADE </t>
  </si>
  <si>
    <t xml:space="preserve">TOTAL DA CONTRATAÇÃO COM INSALUBRIDADE </t>
  </si>
  <si>
    <t xml:space="preserve">Arredondado em 01</t>
  </si>
  <si>
    <t xml:space="preserve">TOTAL DA CONTRATAÇÃO SEM INSALUBRIDADE</t>
  </si>
  <si>
    <t xml:space="preserve">Arredondado em 6</t>
  </si>
  <si>
    <t xml:space="preserve">TOTAL ESTIMADO DE SERVENTES PARA CONTRATAÇÃO</t>
  </si>
  <si>
    <t xml:space="preserve">Arredondado em 07</t>
  </si>
  <si>
    <t xml:space="preserve">FATOR DE ARREDONDAMENTO COM INSALUBRIDADE</t>
  </si>
  <si>
    <t xml:space="preserve">FATOR DE ARREDONDAMENTO SEM INSALUBRIDADE</t>
  </si>
  <si>
    <t xml:space="preserve">FORMULA: Quantidade de Serventes: (Área Total/Produtividade) x (Frequência no mês em Horas/Jornada de Trabalho mês) Exemplo Item 08: (344,62/1800) x (95,7/191,4)</t>
  </si>
  <si>
    <t xml:space="preserve">PLANILHA BASE LICITATÓRIA –  IF SERTÃO – PE - GRUPO 7 - CAMPUS SANTA MARIA DA BOA VISTA</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</si>
  <si>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</si>
  <si>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</si>
  <si>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</si>
  <si>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</si>
  <si>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</si>
  <si>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</si>
  <si>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</si>
  <si>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</si>
  <si>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</si>
  <si>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</si>
  <si>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Santa Maria da Boa Vista/PE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</si>
  <si>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</si>
  <si>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</si>
  <si>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</si>
  <si>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</si>
  <si>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</si>
  <si>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</si>
  <si>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</si>
  <si>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</si>
  <si>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</si>
  <si>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</si>
  <si>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</si>
  <si>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06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</si>
  <si>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</si>
  <si>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</si>
  <si>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</si>
  <si>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</si>
  <si>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</si>
  <si>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</si>
  <si>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</si>
  <si>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</si>
  <si>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5143-20</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</si>
  <si>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</si>
  <si>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</si>
  <si>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</si>
  <si>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</si>
  <si>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</si>
  <si>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</si>
  <si>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</si>
  <si>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</si>
  <si>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</si>
  <si>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</si>
  <si>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</si>
  <si>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</si>
  <si>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</si>
  <si>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</si>
  <si>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</si>
  <si>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</si>
  <si>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</si>
  <si>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</si>
  <si>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</si>
  <si>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</si>
  <si>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</si>
  <si>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</si>
  <si>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</si>
  <si>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</si>
  <si>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</si>
  <si>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</si>
  <si>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</si>
  <si>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</si>
  <si>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</si>
  <si>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</si>
  <si>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</si>
  <si>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</si>
  <si>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</si>
  <si>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</si>
  <si>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</si>
  <si>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</si>
  <si>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</si>
  <si>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</si>
  <si>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</si>
  <si>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</si>
  <si>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</si>
  <si>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</si>
  <si>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</si>
  <si>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</si>
  <si>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t>
  </si>
  <si>
    <t xml:space="preserve">-</t>
  </si>
  <si>
    <t xml:space="preserve">Auxílio Refeição/Alimentação </t>
  </si>
  <si>
    <t xml:space="preserve">Cesta Básica</t>
  </si>
  <si>
    <t xml:space="preserve">Cobertura Social</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</si>
  <si>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</si>
  <si>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</si>
  <si>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</si>
  <si>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</si>
  <si>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</si>
  <si>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</si>
  <si>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</si>
  <si>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</si>
  <si>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</si>
  <si>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</si>
  <si>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</si>
  <si>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</si>
  <si>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</si>
  <si>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</si>
  <si>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</si>
  <si>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</si>
  <si>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</si>
  <si>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</si>
  <si>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</si>
  <si>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</si>
  <si>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</si>
  <si>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</si>
  <si>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</si>
  <si>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</si>
  <si>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</si>
  <si>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</si>
  <si>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</si>
  <si>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</si>
  <si>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</si>
  <si>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</si>
  <si>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</si>
  <si>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</si>
  <si>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</si>
  <si>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</si>
  <si>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</si>
  <si>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</si>
  <si>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</si>
  <si>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</si>
  <si>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</si>
  <si>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</si>
  <si>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</si>
  <si>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</si>
  <si>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</si>
  <si>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</si>
  <si>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</si>
  <si>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</si>
  <si>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</si>
  <si>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</si>
  <si>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</si>
  <si>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</si>
  <si>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</si>
  <si>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</si>
  <si>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</si>
  <si>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</si>
  <si>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</si>
  <si>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</si>
  <si>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</si>
  <si>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</si>
  <si>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</si>
  <si>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</si>
  <si>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</si>
  <si>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</si>
  <si>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</si>
  <si>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</si>
  <si>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</si>
  <si>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</si>
  <si>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</si>
  <si>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</si>
  <si>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</si>
  <si>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</si>
  <si>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</si>
  <si>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</si>
  <si>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</si>
  <si>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</si>
  <si>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</si>
  <si>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</si>
  <si>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</si>
  <si>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</si>
  <si>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</si>
  <si>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</si>
  <si>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</si>
  <si>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</si>
  <si>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</si>
  <si>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</si>
  <si>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</si>
  <si>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</si>
  <si>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</si>
  <si>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</si>
  <si>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</si>
  <si>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</si>
  <si>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</si>
  <si>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</si>
  <si>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PLANILHA BASE LICITATÓRIA –  IF SERTÃO – PE  - GRUPO 7 - CAMPUS SANTA MARIA DA BOA VISTA</t>
  </si>
  <si>
    <t xml:space="preserve">01 POSTO</t>
  </si>
  <si>
    <t xml:space="preserve">B </t>
  </si>
  <si>
    <t xml:space="preserve">Adicional de Insalubridade</t>
  </si>
  <si>
    <t xml:space="preserve">PREÇO m² ÁREAS INTERNAS</t>
  </si>
  <si>
    <t xml:space="preserve">Pisos Acarpetados 800 M² A 1.200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</si>
  <si>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</si>
  <si>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</si>
  <si>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</si>
  <si>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</si>
  <si>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</si>
  <si>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</si>
  <si>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</si>
  <si>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</si>
  <si>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</si>
  <si>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</si>
  <si>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 1.500 M² A 2.500 M²</t>
  </si>
  <si>
    <t xml:space="preserve">Áreas com espaços livres – Saguão, hall e salão 1.000 M² A 1.500 M²</t>
  </si>
  <si>
    <t xml:space="preserve">Banheiros – Áreas insalubres 200 M² A 300 M²</t>
  </si>
  <si>
    <t xml:space="preserve">PREÇO m² ÁREAS EXTERNAS</t>
  </si>
  <si>
    <t xml:space="preserve">Pisos pavimentados adjacentes/contíguos às edificações 1800 M² A 2700 M²</t>
  </si>
  <si>
    <t xml:space="preserve">Varrição de passeios e arruamentos 6000 M² A 9000 M²</t>
  </si>
  <si>
    <t xml:space="preserve">Pátios e áreas verdes com média frequência 1800 M² A 2700 M²</t>
  </si>
  <si>
    <t xml:space="preserve">Pátios e áreas verdes com baixa frequência 1800 M² A 2700 M²</t>
  </si>
  <si>
    <t xml:space="preserve">PREÇO m² ESQUADRIAS EXTERNAS</t>
  </si>
  <si>
    <t xml:space="preserve">Face externa com exposição a situação de risco 130 A 160 M²</t>
  </si>
  <si>
    <t xml:space="preserve">Face externa sem exposição a situação de risco 300 A 380 M²</t>
  </si>
  <si>
    <t xml:space="preserve">Face interna 300 A 380 M²</t>
  </si>
  <si>
    <t xml:space="preserve">PREÇO m² ÁREAS HOSPITALARES E ASSEMELHADAS</t>
  </si>
  <si>
    <t xml:space="preserve">Áreas Hospitalares e Assemelhadas  360 m² a 450 m2</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</si>
  <si>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</si>
  <si>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</si>
  <si>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</si>
  <si>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</si>
  <si>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</si>
  <si>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</si>
  <si>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</si>
  <si>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</si>
  <si>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</si>
  <si>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</si>
  <si>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ESQUADRIAS EXTERNAS</t>
  </si>
  <si>
    <t xml:space="preserve">SUBTOTAL DA ÁREA ESQUADRIAS</t>
  </si>
  <si>
    <t xml:space="preserve">SUBTOTAL DA ÁREA HOSPITALARES E ASSEMELHADAS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</si>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</sst>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23">
    <numFmt numFmtId="164" formatCode="General"/>
    <numFmt numFmtId="165" formatCode="#,##0"/>
    <numFmt numFmtId="166" formatCode="0.00000000000000000"/>
    <numFmt numFmtId="167" formatCode="#,##0.00"/>
    <numFmt numFmtId="168" formatCode="0.00"/>
    <numFmt numFmtId="169" formatCode="0.00000000000000"/>
    <numFmt numFmtId="170" formatCode="0.00000"/>
    <numFmt numFmtId="171" formatCode="_-* #,##0.00_-;\-* #,##0.00_-;_-* \-??_-;_-@_-"/>
    <numFmt numFmtId="172" formatCode="_-* #,##0.000000000000000_-;\-* #,##0.000000000000000_-;_-* \-??_-;_-@_-"/>
    <numFmt numFmtId="173" formatCode="0.0000000000000"/>
    <numFmt numFmtId="174" formatCode="0.0000000000000000"/>
    <numFmt numFmtId="175" formatCode="0.000000000000000"/>
    <numFmt numFmtId="176" formatCode="0.000000000000"/>
    <numFmt numFmtId="177" formatCode="General"/>
    <numFmt numFmtId="178" formatCode="d/m/yyyy"/>
    <numFmt numFmtId="179" formatCode="_-&quot;R$ &quot;* #,##0.00_-;&quot;-R$ &quot;* #,##0.00_-;_-&quot;R$ &quot;* \-??_-;_-@_-"/>
    <numFmt numFmtId="180" formatCode="0.00%"/>
    <numFmt numFmtId="181" formatCode="[$R$-416]\ #,##0.00;[RED]\-[$R$-416]\ #,##0.00"/>
    <numFmt numFmtId="182" formatCode="0%"/>
    <numFmt numFmtId="183" formatCode="0.000"/>
    <numFmt numFmtId="184" formatCode="#,##0.00000"/>
    <numFmt numFmtId="185" formatCode="0.000000000"/>
    <numFmt numFmtId="186" formatCode="[$R$-416]\ #,##0.00\ ;\-[$R$-416]\ #,##0.00\ ;[$R$-416]&quot; -&quot;#\ ;@"/>
  </numFmts>
  <fonts count="18">
    <font>
      <sz val="11"/>
      <color rgb="FF000000"/>
      <name val="Arial"/>
      <family val="2"/>
      <charset val="1"/>
    </font>
    <font>
      <sz val="10"/>
      <name val="Arial"/>
      <family val="0"/>
    </font>
    <font>
      <sz val="10"/>
      <name val="Arial"/>
      <family val="0"/>
    </font>
    <font>
      <sz val="10"/>
      <name val="Arial"/>
      <family val="0"/>
    </font>
    <font>
      <b val="true"/>
      <sz val="22"/>
      <color rgb="FF000000"/>
      <name val="Calibri"/>
      <family val="2"/>
      <charset val="1"/>
    </font>
    <font>
      <b val="true"/>
      <sz val="10"/>
      <color rgb="FF000000"/>
      <name val="Arial"/>
      <family val="2"/>
      <charset val="1"/>
    </font>
    <font>
      <sz val="10"/>
      <color rgb="FF000000"/>
      <name val="Arial"/>
      <family val="2"/>
      <charset val="1"/>
    </font>
    <font>
      <vertAlign val="superscript"/>
      <sz val="10"/>
      <color rgb="FF000000"/>
      <name val="Arial"/>
      <family val="2"/>
      <charset val="1"/>
    </font>
    <font>
      <b val="true"/>
      <vertAlign val="superscript"/>
      <sz val="10"/>
      <color rgb="FF000000"/>
      <name val="Arial"/>
      <family val="2"/>
      <charset val="1"/>
    </font>
    <font>
      <b val="true"/>
      <sz val="11"/>
      <color rgb="FF000000"/>
      <name val="Calibri"/>
      <family val="2"/>
      <charset val="1"/>
    </font>
    <font>
      <b val="true"/>
      <sz val="10"/>
      <color rgb="FF000000"/>
      <name val="Arial1"/>
      <family val="0"/>
      <charset val="1"/>
    </font>
    <font>
      <b val="true"/>
      <sz val="10"/>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sz val="10"/>
      <color rgb="FF993300"/>
      <name val="Arial"/>
      <family val="2"/>
      <charset val="1"/>
    </font>
    <font>
      <sz val="10"/>
      <color rgb="FF000000"/>
      <name val="Arial2"/>
      <family val="0"/>
      <charset val="1"/>
    </font>
  </fonts>
  <fills count="18">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54">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thin"/>
      <right style="thin"/>
      <top style="thin"/>
      <bottom style="thin"/>
      <diagonal/>
    </border>
    <border diagonalUp="false" diagonalDown="false">
      <left style="medium"/>
      <right style="medium"/>
      <top/>
      <bottom style="medium">
        <color rgb="FF00000A"/>
      </bottom>
      <diagonal/>
    </border>
    <border diagonalUp="false" diagonalDown="false">
      <left style="medium"/>
      <right style="medium"/>
      <top/>
      <bottom style="mediu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color rgb="FF00000A"/>
      </right>
      <top style="medium">
        <color rgb="FF00000A"/>
      </top>
      <bottom/>
      <diagonal/>
    </border>
    <border diagonalUp="false" diagonalDown="false">
      <left/>
      <right/>
      <top/>
      <bottom style="medium">
        <color rgb="FF00000A"/>
      </bottom>
      <diagonal/>
    </border>
    <border diagonalUp="false" diagonalDown="false">
      <left style="medium">
        <color rgb="FF00000A"/>
      </left>
      <right/>
      <top style="medium">
        <color rgb="FF00000A"/>
      </top>
      <bottom style="medium">
        <color rgb="FF00000A"/>
      </bottom>
      <diagonal/>
    </border>
    <border diagonalUp="false" diagonalDown="false">
      <left style="medium"/>
      <right style="medium"/>
      <top/>
      <bottom/>
      <diagonal/>
    </border>
    <border diagonalUp="false" diagonalDown="false">
      <left style="medium">
        <color rgb="FF00000A"/>
      </left>
      <right/>
      <top/>
      <bottom/>
      <diagonal/>
    </border>
    <border diagonalUp="false" diagonalDown="false">
      <left style="medium"/>
      <right style="medium"/>
      <top style="medium"/>
      <bottom/>
      <diagonal/>
    </border>
    <border diagonalUp="false" diagonalDown="false">
      <left style="medium">
        <color rgb="FF00000A"/>
      </left>
      <right style="medium">
        <color rgb="FF00000A"/>
      </right>
      <top/>
      <bottom/>
      <diagonal/>
    </border>
    <border diagonalUp="false" diagonalDown="false">
      <left/>
      <right/>
      <top style="medium"/>
      <bottom style="medium"/>
      <diagonal/>
    </border>
    <border diagonalUp="false" diagonalDown="false">
      <left style="medium">
        <color rgb="FF00000A"/>
      </left>
      <right/>
      <top style="medium"/>
      <bottom style="medium">
        <color rgb="FF00000A"/>
      </bottom>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79" fontId="13"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82" fontId="13" fillId="0" borderId="0" applyFont="true" applyBorder="false" applyAlignment="true" applyProtection="false">
      <alignment horizontal="general" vertical="bottom" textRotation="0" wrapText="false" indent="0" shrinkToFit="false"/>
    </xf>
  </cellStyleXfs>
  <cellXfs count="28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2" borderId="2" xfId="0" applyFont="true" applyBorder="true" applyAlignment="true" applyProtection="false">
      <alignment horizontal="center" vertical="top" textRotation="0" wrapText="true" indent="0" shrinkToFit="false"/>
      <protection locked="true" hidden="false"/>
    </xf>
    <xf numFmtId="164" fontId="5" fillId="3" borderId="2" xfId="0" applyFont="true" applyBorder="true" applyAlignment="true" applyProtection="false">
      <alignment horizontal="center" vertical="top" textRotation="0" wrapText="true" indent="0" shrinkToFit="false"/>
      <protection locked="true" hidden="false"/>
    </xf>
    <xf numFmtId="164" fontId="5" fillId="4" borderId="2" xfId="0" applyFont="true" applyBorder="true" applyAlignment="true" applyProtection="false">
      <alignment horizontal="center" vertical="top"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5" fillId="2" borderId="4" xfId="0" applyFont="true" applyBorder="true" applyAlignment="true" applyProtection="false">
      <alignment horizontal="center" vertical="center" textRotation="0" wrapText="true" indent="0" shrinkToFit="false"/>
      <protection locked="true" hidden="false"/>
    </xf>
    <xf numFmtId="164" fontId="6" fillId="4" borderId="5"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justify" vertical="bottom" textRotation="0" wrapText="true" indent="0" shrinkToFit="false"/>
      <protection locked="true" hidden="false"/>
    </xf>
    <xf numFmtId="165" fontId="6" fillId="4" borderId="5"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6" fontId="6" fillId="5" borderId="7" xfId="0" applyFont="true" applyBorder="true" applyAlignment="true" applyProtection="false">
      <alignment horizontal="center" vertical="bottom" textRotation="0" wrapText="true" indent="0" shrinkToFit="false"/>
      <protection locked="true" hidden="false"/>
    </xf>
    <xf numFmtId="164" fontId="5" fillId="0" borderId="6" xfId="0" applyFont="true" applyBorder="true" applyAlignment="true" applyProtection="false">
      <alignment horizontal="center" vertical="bottom" textRotation="0" wrapText="false" indent="0" shrinkToFit="false"/>
      <protection locked="true" hidden="false"/>
    </xf>
    <xf numFmtId="167" fontId="6" fillId="4" borderId="5" xfId="0" applyFont="true" applyBorder="true" applyAlignment="true" applyProtection="false">
      <alignment horizontal="center" vertical="bottom" textRotation="0" wrapText="true" indent="0" shrinkToFit="false"/>
      <protection locked="true" hidden="false"/>
    </xf>
    <xf numFmtId="168" fontId="6" fillId="5" borderId="7" xfId="0" applyFont="true" applyBorder="true" applyAlignment="true" applyProtection="false">
      <alignment horizontal="center" vertical="bottom"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6" fillId="5" borderId="7" xfId="0" applyFont="true" applyBorder="true" applyAlignment="true" applyProtection="false">
      <alignment horizontal="center" vertical="bottom" textRotation="0" wrapText="true" indent="0" shrinkToFit="false"/>
      <protection locked="true" hidden="false"/>
    </xf>
    <xf numFmtId="164" fontId="5" fillId="4" borderId="5" xfId="0" applyFont="true" applyBorder="true" applyAlignment="true" applyProtection="false">
      <alignment horizontal="center" vertical="bottom" textRotation="0" wrapText="true" indent="0" shrinkToFit="false"/>
      <protection locked="true" hidden="false"/>
    </xf>
    <xf numFmtId="164" fontId="5" fillId="4" borderId="5" xfId="0" applyFont="true" applyBorder="true" applyAlignment="true" applyProtection="false">
      <alignment horizontal="justify" vertical="bottom" textRotation="0" wrapText="true" indent="0" shrinkToFit="false"/>
      <protection locked="true" hidden="false"/>
    </xf>
    <xf numFmtId="172" fontId="5" fillId="5" borderId="8" xfId="15" applyFont="true" applyBorder="true" applyAlignment="true" applyProtection="true">
      <alignment horizontal="center" vertical="bottom" textRotation="0" wrapText="tru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4" borderId="5" xfId="0" applyFont="true" applyBorder="true" applyAlignment="true" applyProtection="false">
      <alignment horizontal="center" vertical="center" textRotation="0" wrapText="true" indent="0" shrinkToFit="false"/>
      <protection locked="true" hidden="false"/>
    </xf>
    <xf numFmtId="164" fontId="5" fillId="2" borderId="9" xfId="0" applyFont="true" applyBorder="true" applyAlignment="true" applyProtection="false">
      <alignment horizontal="center" vertical="center" textRotation="0" wrapText="true" indent="0" shrinkToFit="false"/>
      <protection locked="true" hidden="false"/>
    </xf>
    <xf numFmtId="164" fontId="5" fillId="2" borderId="10"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6" fillId="4" borderId="11" xfId="0" applyFont="true" applyBorder="true" applyAlignment="true" applyProtection="false">
      <alignment horizontal="center" vertical="bottom" textRotation="0" wrapText="true" indent="0" shrinkToFit="false"/>
      <protection locked="true" hidden="false"/>
    </xf>
    <xf numFmtId="164" fontId="6" fillId="4" borderId="9" xfId="0" applyFont="true" applyBorder="true" applyAlignment="true" applyProtection="false">
      <alignment horizontal="center" vertical="bottom" textRotation="0" wrapText="true" indent="0" shrinkToFit="false"/>
      <protection locked="true" hidden="false"/>
    </xf>
    <xf numFmtId="173" fontId="6" fillId="5" borderId="7" xfId="0" applyFont="true" applyBorder="true" applyAlignment="true" applyProtection="false">
      <alignment horizontal="center" vertical="bottom" textRotation="0" wrapText="true" indent="0" shrinkToFit="false"/>
      <protection locked="true" hidden="false"/>
    </xf>
    <xf numFmtId="164" fontId="6" fillId="4" borderId="2" xfId="0" applyFont="true" applyBorder="true" applyAlignment="true" applyProtection="false">
      <alignment horizontal="justify" vertical="bottom" textRotation="0" wrapText="true" indent="0" shrinkToFit="false"/>
      <protection locked="true" hidden="false"/>
    </xf>
    <xf numFmtId="174" fontId="6" fillId="5" borderId="7" xfId="0" applyFont="true" applyBorder="true" applyAlignment="true" applyProtection="false">
      <alignment horizontal="center" vertical="bottom" textRotation="0" wrapText="true" indent="0" shrinkToFit="false"/>
      <protection locked="true" hidden="false"/>
    </xf>
    <xf numFmtId="175" fontId="6" fillId="5" borderId="7" xfId="0" applyFont="true" applyBorder="true" applyAlignment="true" applyProtection="false">
      <alignment horizontal="center" vertical="bottom" textRotation="0" wrapText="true" indent="0" shrinkToFit="false"/>
      <protection locked="true" hidden="false"/>
    </xf>
    <xf numFmtId="164" fontId="5" fillId="4" borderId="12" xfId="0" applyFont="true" applyBorder="true" applyAlignment="true" applyProtection="false">
      <alignment horizontal="center" vertical="center" textRotation="0" wrapText="true" indent="0" shrinkToFit="false"/>
      <protection locked="true" hidden="false"/>
    </xf>
    <xf numFmtId="164" fontId="6" fillId="4" borderId="5" xfId="0" applyFont="true" applyBorder="true" applyAlignment="true" applyProtection="false">
      <alignment horizontal="center" vertical="top" textRotation="0" wrapText="true" indent="0" shrinkToFit="false"/>
      <protection locked="true" hidden="false"/>
    </xf>
    <xf numFmtId="164" fontId="6" fillId="4" borderId="5" xfId="0" applyFont="true" applyBorder="true" applyAlignment="true" applyProtection="false">
      <alignment horizontal="justify" vertical="top" textRotation="0" wrapText="true" indent="0" shrinkToFit="false"/>
      <protection locked="true" hidden="false"/>
    </xf>
    <xf numFmtId="174" fontId="6" fillId="5" borderId="13" xfId="0" applyFont="true" applyBorder="true" applyAlignment="true" applyProtection="false">
      <alignment horizontal="center" vertical="bottom" textRotation="0" wrapText="tru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4" fontId="6" fillId="4" borderId="14" xfId="0" applyFont="true" applyBorder="true" applyAlignment="true" applyProtection="false">
      <alignment horizontal="center" vertical="top" textRotation="0" wrapText="true" indent="0" shrinkToFit="false"/>
      <protection locked="true" hidden="false"/>
    </xf>
    <xf numFmtId="164" fontId="6" fillId="4" borderId="14" xfId="0" applyFont="true" applyBorder="true" applyAlignment="true" applyProtection="false">
      <alignment horizontal="justify" vertical="top" textRotation="0" wrapText="true" indent="0" shrinkToFit="false"/>
      <protection locked="true" hidden="false"/>
    </xf>
    <xf numFmtId="164" fontId="6" fillId="4" borderId="14" xfId="0" applyFont="true" applyBorder="true" applyAlignment="true" applyProtection="false">
      <alignment horizontal="center" vertical="bottom" textRotation="0" wrapText="true" indent="0" shrinkToFit="false"/>
      <protection locked="true" hidden="false"/>
    </xf>
    <xf numFmtId="176" fontId="6" fillId="5" borderId="15" xfId="0" applyFont="true" applyBorder="true" applyAlignment="true" applyProtection="false">
      <alignment horizontal="center" vertical="bottom" textRotation="0" wrapText="tru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4" fontId="5" fillId="2" borderId="16" xfId="0" applyFont="true" applyBorder="true" applyAlignment="true" applyProtection="false">
      <alignment horizontal="center" vertical="center" textRotation="0" wrapText="true" indent="0" shrinkToFit="false"/>
      <protection locked="true" hidden="false"/>
    </xf>
    <xf numFmtId="164" fontId="5" fillId="2" borderId="15"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top" textRotation="0" wrapText="true" indent="0" shrinkToFit="false"/>
      <protection locked="true" hidden="false"/>
    </xf>
    <xf numFmtId="164" fontId="6" fillId="4" borderId="2" xfId="0" applyFont="true" applyBorder="true" applyAlignment="true" applyProtection="false">
      <alignment horizontal="justify" vertical="top" textRotation="0" wrapText="true" indent="0" shrinkToFit="false"/>
      <protection locked="true" hidden="false"/>
    </xf>
    <xf numFmtId="164" fontId="6" fillId="4" borderId="2" xfId="0" applyFont="true" applyBorder="true" applyAlignment="true" applyProtection="false">
      <alignment horizontal="center" vertical="bottom" textRotation="0" wrapText="true" indent="0" shrinkToFit="false"/>
      <protection locked="true" hidden="false"/>
    </xf>
    <xf numFmtId="164" fontId="6" fillId="4" borderId="17" xfId="0" applyFont="true" applyBorder="true" applyAlignment="true" applyProtection="false">
      <alignment horizontal="center" vertical="bottom" textRotation="0" wrapText="true" indent="0" shrinkToFit="false"/>
      <protection locked="true" hidden="false"/>
    </xf>
    <xf numFmtId="174" fontId="6" fillId="5" borderId="2" xfId="0" applyFont="true" applyBorder="true" applyAlignment="true" applyProtection="false">
      <alignment horizontal="center" vertical="bottom" textRotation="0" wrapText="tru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4" fontId="5" fillId="4" borderId="18" xfId="0" applyFont="true" applyBorder="true" applyAlignment="true" applyProtection="false">
      <alignment horizontal="center" vertical="top" textRotation="0" wrapText="true" indent="0" shrinkToFit="false"/>
      <protection locked="true" hidden="false"/>
    </xf>
    <xf numFmtId="164" fontId="5" fillId="3" borderId="9" xfId="0" applyFont="true" applyBorder="true" applyAlignment="true" applyProtection="false">
      <alignment horizontal="justify" vertical="top" textRotation="0" wrapText="true" indent="0" shrinkToFit="false"/>
      <protection locked="true" hidden="false"/>
    </xf>
    <xf numFmtId="172" fontId="5" fillId="3" borderId="9" xfId="0" applyFont="true" applyBorder="true" applyAlignment="true" applyProtection="false">
      <alignment horizontal="justify" vertical="top" textRotation="0" wrapText="true" indent="0" shrinkToFit="false"/>
      <protection locked="true" hidden="false"/>
    </xf>
    <xf numFmtId="169" fontId="5" fillId="3" borderId="9" xfId="0" applyFont="true" applyBorder="true" applyAlignment="true" applyProtection="false">
      <alignment horizontal="justify" vertical="top" textRotation="0" wrapText="true" indent="0" shrinkToFit="false"/>
      <protection locked="true" hidden="false"/>
    </xf>
    <xf numFmtId="164" fontId="10" fillId="6" borderId="9" xfId="0" applyFont="true" applyBorder="true" applyAlignment="true" applyProtection="false">
      <alignment horizontal="general" vertical="top" textRotation="0" wrapText="true" indent="0" shrinkToFit="false"/>
      <protection locked="true" hidden="false"/>
    </xf>
    <xf numFmtId="177" fontId="10" fillId="6" borderId="9" xfId="0" applyFont="true" applyBorder="true" applyAlignment="true" applyProtection="false">
      <alignment horizontal="center" vertical="bottom" textRotation="0" wrapText="true" indent="0" shrinkToFit="false"/>
      <protection locked="true" hidden="false"/>
    </xf>
    <xf numFmtId="164" fontId="11" fillId="5" borderId="2"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5" fillId="7" borderId="19" xfId="0" applyFont="true" applyBorder="true" applyAlignment="true" applyProtection="false">
      <alignment horizontal="center" vertical="center" textRotation="0" wrapText="false" indent="0" shrinkToFit="false"/>
      <protection locked="true" hidden="false"/>
    </xf>
    <xf numFmtId="167"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7" borderId="19" xfId="0" applyFont="true" applyBorder="true" applyAlignment="true" applyProtection="false">
      <alignment horizontal="center" vertical="bottom" textRotation="0" wrapText="false" indent="0" shrinkToFit="false"/>
      <protection locked="true" hidden="false"/>
    </xf>
    <xf numFmtId="164" fontId="6" fillId="7" borderId="19" xfId="0" applyFont="true" applyBorder="true" applyAlignment="false" applyProtection="false">
      <alignment horizontal="general" vertical="bottom" textRotation="0" wrapText="false" indent="0" shrinkToFit="false"/>
      <protection locked="true" hidden="false"/>
    </xf>
    <xf numFmtId="164" fontId="6" fillId="0" borderId="20" xfId="0" applyFont="true" applyBorder="true" applyAlignment="true" applyProtection="false">
      <alignment horizontal="left" vertical="center" textRotation="0" wrapText="true" indent="0" shrinkToFit="false"/>
      <protection locked="true" hidden="false"/>
    </xf>
    <xf numFmtId="164" fontId="12" fillId="0" borderId="19" xfId="0" applyFont="true" applyBorder="true" applyAlignment="true" applyProtection="false">
      <alignment horizontal="left" vertical="center" textRotation="0" wrapText="true" indent="0" shrinkToFit="false"/>
      <protection locked="true" hidden="false"/>
    </xf>
    <xf numFmtId="164" fontId="6" fillId="0" borderId="21"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22" xfId="0" applyFont="true" applyBorder="true" applyAlignment="true" applyProtection="false">
      <alignment horizontal="center" vertical="center" textRotation="0" wrapText="true" indent="0" shrinkToFit="false"/>
      <protection locked="true" hidden="false"/>
    </xf>
    <xf numFmtId="164" fontId="6" fillId="0" borderId="23" xfId="0" applyFont="true" applyBorder="true" applyAlignment="true" applyProtection="false">
      <alignment horizontal="left" vertical="center" textRotation="0" wrapText="true" indent="0" shrinkToFit="false"/>
      <protection locked="true" hidden="false"/>
    </xf>
    <xf numFmtId="178" fontId="5" fillId="0" borderId="19" xfId="0" applyFont="true" applyBorder="true" applyAlignment="true" applyProtection="false">
      <alignment horizontal="center" vertical="center" textRotation="0" wrapText="true" indent="0" shrinkToFit="false"/>
      <protection locked="true" hidden="false"/>
    </xf>
    <xf numFmtId="164" fontId="5" fillId="0" borderId="19" xfId="0" applyFont="true" applyBorder="true" applyAlignment="true" applyProtection="false">
      <alignment horizontal="center" vertical="center" textRotation="0" wrapText="true" indent="0" shrinkToFit="false"/>
      <protection locked="true" hidden="false"/>
    </xf>
    <xf numFmtId="164" fontId="5" fillId="0" borderId="19" xfId="0"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left" vertical="center" textRotation="0" wrapText="true" indent="0" shrinkToFit="false"/>
      <protection locked="true" hidden="false"/>
    </xf>
    <xf numFmtId="164" fontId="5" fillId="0" borderId="20" xfId="0" applyFont="true" applyBorder="true" applyAlignment="true" applyProtection="false">
      <alignment horizontal="center" vertical="center" textRotation="0" wrapText="true" indent="0" shrinkToFit="false"/>
      <protection locked="true" hidden="false"/>
    </xf>
    <xf numFmtId="164" fontId="5" fillId="8" borderId="22" xfId="0" applyFont="true" applyBorder="true" applyAlignment="true" applyProtection="false">
      <alignment horizontal="center" vertical="center" textRotation="0" wrapText="true" indent="0" shrinkToFit="false"/>
      <protection locked="true" hidden="false"/>
    </xf>
    <xf numFmtId="164" fontId="5" fillId="8" borderId="25" xfId="0" applyFont="true" applyBorder="true" applyAlignment="true" applyProtection="false">
      <alignment horizontal="center" vertical="center" textRotation="0" wrapText="true" indent="0" shrinkToFit="false"/>
      <protection locked="true" hidden="false"/>
    </xf>
    <xf numFmtId="164" fontId="6" fillId="0" borderId="26"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justify"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5" fillId="7" borderId="19"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8" borderId="19" xfId="0" applyFont="true" applyBorder="true" applyAlignment="true" applyProtection="false">
      <alignment horizontal="left"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left" vertical="center" textRotation="0" wrapText="true" indent="0" shrinkToFit="false"/>
      <protection locked="true" hidden="false"/>
    </xf>
    <xf numFmtId="177" fontId="6" fillId="0" borderId="19" xfId="0" applyFont="true" applyBorder="true" applyAlignment="true" applyProtection="false">
      <alignment horizontal="center" vertical="center" textRotation="0" wrapText="true" indent="0" shrinkToFit="false"/>
      <protection locked="true" hidden="false"/>
    </xf>
    <xf numFmtId="164" fontId="13" fillId="0" borderId="19" xfId="0" applyFont="true" applyBorder="true" applyAlignment="true" applyProtection="false">
      <alignment horizontal="center" vertical="center" textRotation="0" wrapText="true" indent="0" shrinkToFit="false"/>
      <protection locked="true" hidden="false"/>
    </xf>
    <xf numFmtId="179" fontId="13" fillId="0" borderId="19" xfId="17" applyFont="true" applyBorder="true" applyAlignment="true" applyProtection="true">
      <alignment horizontal="center" vertical="center" textRotation="0" wrapText="true" indent="0" shrinkToFit="false"/>
      <protection locked="true" hidden="false"/>
    </xf>
    <xf numFmtId="178" fontId="6" fillId="0" borderId="19"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78"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5" fillId="7" borderId="19" xfId="0" applyFont="true" applyBorder="true" applyAlignment="true" applyProtection="false">
      <alignment horizontal="left" vertical="bottom" textRotation="0" wrapText="false" indent="0" shrinkToFit="false"/>
      <protection locked="true" hidden="false"/>
    </xf>
    <xf numFmtId="164" fontId="6" fillId="0" borderId="27" xfId="0" applyFont="true" applyBorder="true" applyAlignment="true" applyProtection="false">
      <alignment horizontal="center" vertical="top" textRotation="0" wrapText="true" indent="0" shrinkToFit="false"/>
      <protection locked="true" hidden="false"/>
    </xf>
    <xf numFmtId="164" fontId="6" fillId="0" borderId="22" xfId="0" applyFont="true" applyBorder="true" applyAlignment="true" applyProtection="false">
      <alignment horizontal="left" vertical="bottom" textRotation="0" wrapText="true" indent="0" shrinkToFit="false"/>
      <protection locked="true" hidden="false"/>
    </xf>
    <xf numFmtId="179" fontId="13" fillId="0" borderId="22" xfId="17" applyFont="true" applyBorder="true" applyAlignment="true" applyProtection="true">
      <alignment horizontal="right" vertical="bottom" textRotation="0" wrapText="true" indent="0" shrinkToFit="false"/>
      <protection locked="true" hidden="false"/>
    </xf>
    <xf numFmtId="164" fontId="5" fillId="8" borderId="23" xfId="0" applyFont="true" applyBorder="true" applyAlignment="true" applyProtection="false">
      <alignment horizontal="center" vertical="center" textRotation="0" wrapText="true" indent="0" shrinkToFit="false"/>
      <protection locked="true" hidden="false"/>
    </xf>
    <xf numFmtId="179" fontId="14" fillId="8" borderId="28" xfId="17" applyFont="true" applyBorder="true" applyAlignment="true" applyProtection="true">
      <alignment horizontal="right" vertical="top" textRotation="0" wrapText="true" indent="0" shrinkToFit="false"/>
      <protection locked="true" hidden="false"/>
    </xf>
    <xf numFmtId="164" fontId="5" fillId="7" borderId="19"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6" fillId="0" borderId="29" xfId="0" applyFont="true" applyBorder="true" applyAlignment="false" applyProtection="false">
      <alignment horizontal="general" vertical="bottom" textRotation="0" wrapText="false" indent="0" shrinkToFit="false"/>
      <protection locked="true" hidden="false"/>
    </xf>
    <xf numFmtId="164" fontId="5" fillId="9" borderId="22" xfId="0" applyFont="true" applyBorder="true" applyAlignment="true" applyProtection="false">
      <alignment horizontal="center" vertical="center" textRotation="0" wrapText="true" indent="0" shrinkToFit="false"/>
      <protection locked="true" hidden="false"/>
    </xf>
    <xf numFmtId="164" fontId="6" fillId="0" borderId="27" xfId="0" applyFont="true" applyBorder="true" applyAlignment="true" applyProtection="false">
      <alignment horizontal="center" vertical="center" textRotation="0" wrapText="true" indent="0" shrinkToFit="false"/>
      <protection locked="true" hidden="false"/>
    </xf>
    <xf numFmtId="164" fontId="6" fillId="0" borderId="22" xfId="0" applyFont="true" applyBorder="true" applyAlignment="true" applyProtection="false">
      <alignment horizontal="left" vertical="top" textRotation="0" wrapText="true" indent="0" shrinkToFit="false"/>
      <protection locked="true" hidden="false"/>
    </xf>
    <xf numFmtId="180" fontId="6" fillId="0" borderId="27" xfId="0" applyFont="true" applyBorder="true" applyAlignment="true" applyProtection="false">
      <alignment horizontal="center" vertical="top" textRotation="0" wrapText="true" indent="0" shrinkToFit="false"/>
      <protection locked="true" hidden="false"/>
    </xf>
    <xf numFmtId="168" fontId="6" fillId="0" borderId="27" xfId="0" applyFont="true" applyBorder="true" applyAlignment="true" applyProtection="false">
      <alignment horizontal="right" vertical="top" textRotation="0" wrapText="true" indent="0" shrinkToFit="false"/>
      <protection locked="true" hidden="false"/>
    </xf>
    <xf numFmtId="180" fontId="6" fillId="0" borderId="22" xfId="0" applyFont="true" applyBorder="true" applyAlignment="true" applyProtection="false">
      <alignment horizontal="center" vertical="top" textRotation="0" wrapText="true" indent="0" shrinkToFit="false"/>
      <protection locked="true" hidden="false"/>
    </xf>
    <xf numFmtId="164" fontId="6" fillId="0" borderId="30" xfId="0" applyFont="true" applyBorder="true" applyAlignment="true" applyProtection="false">
      <alignment horizontal="left" vertical="bottom" textRotation="0" wrapText="false" indent="0" shrinkToFit="false"/>
      <protection locked="true" hidden="false"/>
    </xf>
    <xf numFmtId="180" fontId="5" fillId="8" borderId="30" xfId="0" applyFont="true" applyBorder="true" applyAlignment="true" applyProtection="false">
      <alignment horizontal="center" vertical="center" textRotation="0" wrapText="true" indent="0" shrinkToFit="false"/>
      <protection locked="true" hidden="false"/>
    </xf>
    <xf numFmtId="168" fontId="5" fillId="8" borderId="23" xfId="0" applyFont="true" applyBorder="true" applyAlignment="true" applyProtection="false">
      <alignment horizontal="right" vertical="center" textRotation="0" wrapText="true" indent="0" shrinkToFit="false"/>
      <protection locked="true" hidden="false"/>
    </xf>
    <xf numFmtId="164" fontId="6" fillId="0" borderId="26" xfId="0" applyFont="true" applyBorder="true" applyAlignment="true" applyProtection="false">
      <alignment horizontal="justify" vertical="center" textRotation="0" wrapText="tru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4" fontId="5" fillId="0" borderId="31" xfId="0" applyFont="true" applyBorder="true" applyAlignment="true" applyProtection="false">
      <alignment horizontal="left" vertical="center" textRotation="0" wrapText="true" indent="0" shrinkToFit="false"/>
      <protection locked="true" hidden="false"/>
    </xf>
    <xf numFmtId="164" fontId="5" fillId="0" borderId="19" xfId="0" applyFont="true" applyBorder="true" applyAlignment="true" applyProtection="false">
      <alignment horizontal="left" vertical="center" textRotation="0" wrapText="true" indent="0" shrinkToFit="false"/>
      <protection locked="true" hidden="false"/>
    </xf>
    <xf numFmtId="179" fontId="14" fillId="0" borderId="19" xfId="17" applyFont="true" applyBorder="true" applyAlignment="true" applyProtection="true">
      <alignment horizontal="right" vertical="bottom" textRotation="0" wrapText="false" indent="0" shrinkToFit="false"/>
      <protection locked="true" hidden="false"/>
    </xf>
    <xf numFmtId="164" fontId="5" fillId="8" borderId="19" xfId="0" applyFont="true" applyBorder="true" applyAlignment="true" applyProtection="false">
      <alignment horizontal="center" vertical="top" textRotation="0" wrapText="true" indent="0" shrinkToFit="false"/>
      <protection locked="true" hidden="false"/>
    </xf>
    <xf numFmtId="164" fontId="5" fillId="9" borderId="19"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center" vertical="top" textRotation="0" wrapText="true" indent="0" shrinkToFit="false"/>
      <protection locked="true" hidden="false"/>
    </xf>
    <xf numFmtId="164" fontId="6" fillId="0" borderId="19" xfId="0" applyFont="true" applyBorder="true" applyAlignment="true" applyProtection="false">
      <alignment horizontal="left" vertical="bottom" textRotation="0" wrapText="true" indent="0" shrinkToFit="false"/>
      <protection locked="true" hidden="false"/>
    </xf>
    <xf numFmtId="180" fontId="6" fillId="0" borderId="19" xfId="0" applyFont="true" applyBorder="true" applyAlignment="true" applyProtection="false">
      <alignment horizontal="center" vertical="top" textRotation="0" wrapText="true" indent="0" shrinkToFit="false"/>
      <protection locked="true" hidden="false"/>
    </xf>
    <xf numFmtId="168" fontId="6" fillId="0" borderId="19" xfId="0" applyFont="true" applyBorder="true" applyAlignment="true" applyProtection="false">
      <alignment horizontal="right" vertical="top" textRotation="0" wrapText="true" indent="0" shrinkToFit="false"/>
      <protection locked="true" hidden="false"/>
    </xf>
    <xf numFmtId="180" fontId="5" fillId="8" borderId="19" xfId="0" applyFont="true" applyBorder="true" applyAlignment="true" applyProtection="false">
      <alignment horizontal="center" vertical="top" textRotation="0" wrapText="true" indent="0" shrinkToFit="false"/>
      <protection locked="true" hidden="false"/>
    </xf>
    <xf numFmtId="168" fontId="5" fillId="8" borderId="19"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3" fillId="4" borderId="0" xfId="0" applyFont="true" applyBorder="true" applyAlignment="true" applyProtection="false">
      <alignment horizontal="justify" vertical="center" textRotation="0" wrapText="true" indent="0" shrinkToFit="false"/>
      <protection locked="true" hidden="false"/>
    </xf>
    <xf numFmtId="181"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8" borderId="22" xfId="0" applyFont="true" applyBorder="true" applyAlignment="true" applyProtection="false">
      <alignment horizontal="center" vertical="top" textRotation="0" wrapText="true" indent="0" shrinkToFit="false"/>
      <protection locked="true" hidden="false"/>
    </xf>
    <xf numFmtId="164" fontId="5" fillId="8" borderId="24" xfId="0" applyFont="true" applyBorder="true" applyAlignment="true" applyProtection="false">
      <alignment horizontal="center" vertical="top" textRotation="0" wrapText="true" indent="0" shrinkToFit="false"/>
      <protection locked="true" hidden="false"/>
    </xf>
    <xf numFmtId="164" fontId="6" fillId="0" borderId="22" xfId="0" applyFont="true" applyBorder="true" applyAlignment="true" applyProtection="false">
      <alignment horizontal="center" vertical="top" textRotation="0" wrapText="true" indent="0" shrinkToFit="false"/>
      <protection locked="true" hidden="false"/>
    </xf>
    <xf numFmtId="164" fontId="6" fillId="0" borderId="23" xfId="0" applyFont="true" applyBorder="true" applyAlignment="true" applyProtection="false">
      <alignment horizontal="left" vertical="bottom" textRotation="0" wrapText="true" indent="0" shrinkToFit="false"/>
      <protection locked="true" hidden="false"/>
    </xf>
    <xf numFmtId="179" fontId="13" fillId="0" borderId="19" xfId="17" applyFont="true" applyBorder="true" applyAlignment="true" applyProtection="true">
      <alignment horizontal="right" vertical="center" textRotation="0" wrapText="false" indent="0" shrinkToFit="false"/>
      <protection locked="true" hidden="false"/>
    </xf>
    <xf numFmtId="164" fontId="13" fillId="0" borderId="22" xfId="0" applyFont="true" applyBorder="true" applyAlignment="true" applyProtection="false">
      <alignment horizontal="center" vertical="top" textRotation="0" wrapText="true" indent="0" shrinkToFit="false"/>
      <protection locked="true" hidden="false"/>
    </xf>
    <xf numFmtId="164" fontId="13" fillId="0" borderId="19" xfId="0" applyFont="true" applyBorder="true" applyAlignment="true" applyProtection="false">
      <alignment horizontal="left" vertical="center" textRotation="0" wrapText="true" indent="0" shrinkToFit="false"/>
      <protection locked="true" hidden="false"/>
    </xf>
    <xf numFmtId="179" fontId="13" fillId="0" borderId="19" xfId="17" applyFont="false" applyBorder="true" applyAlignment="true" applyProtection="true">
      <alignment horizontal="center" vertical="center" textRotation="0" wrapText="false" indent="0" shrinkToFit="false"/>
      <protection locked="true" hidden="false"/>
    </xf>
    <xf numFmtId="181" fontId="5" fillId="8" borderId="19"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5" fillId="8" borderId="19" xfId="0" applyFont="true" applyBorder="true" applyAlignment="true" applyProtection="false">
      <alignment horizontal="center" vertical="center" textRotation="0" wrapText="true" indent="0" shrinkToFit="false"/>
      <protection locked="true" hidden="false"/>
    </xf>
    <xf numFmtId="179" fontId="13" fillId="0" borderId="19" xfId="17" applyFont="true" applyBorder="true" applyAlignment="true" applyProtection="true">
      <alignment horizontal="right" vertical="top" textRotation="0" wrapText="true" indent="0" shrinkToFit="false"/>
      <protection locked="true" hidden="false"/>
    </xf>
    <xf numFmtId="179" fontId="14" fillId="8" borderId="19" xfId="17" applyFont="true" applyBorder="true" applyAlignment="true" applyProtection="true">
      <alignment horizontal="right" vertical="top" textRotation="0" wrapText="true" indent="0" shrinkToFit="false"/>
      <protection locked="true" hidden="false"/>
    </xf>
    <xf numFmtId="164" fontId="6" fillId="0" borderId="22" xfId="0" applyFont="true" applyBorder="true" applyAlignment="true" applyProtection="false">
      <alignment horizontal="left" vertical="center" textRotation="0" wrapText="true" indent="0" shrinkToFit="false"/>
      <protection locked="true" hidden="false"/>
    </xf>
    <xf numFmtId="180" fontId="6" fillId="0" borderId="27" xfId="0" applyFont="true" applyBorder="true" applyAlignment="true" applyProtection="false">
      <alignment horizontal="center" vertical="center" textRotation="0" wrapText="true" indent="0" shrinkToFit="false"/>
      <protection locked="true" hidden="false"/>
    </xf>
    <xf numFmtId="179" fontId="6" fillId="0" borderId="27" xfId="0" applyFont="true" applyBorder="true" applyAlignment="true" applyProtection="false">
      <alignment horizontal="right" vertical="center" textRotation="0" wrapText="true" indent="0" shrinkToFit="false"/>
      <protection locked="true" hidden="false"/>
    </xf>
    <xf numFmtId="180" fontId="6" fillId="0" borderId="22" xfId="0" applyFont="true" applyBorder="true" applyAlignment="true" applyProtection="false">
      <alignment horizontal="center" vertical="center" textRotation="0" wrapText="true" indent="0" shrinkToFit="false"/>
      <protection locked="true" hidden="false"/>
    </xf>
    <xf numFmtId="164" fontId="5" fillId="8" borderId="30" xfId="0" applyFont="true" applyBorder="true" applyAlignment="true" applyProtection="false">
      <alignment horizontal="general" vertical="top" textRotation="0" wrapText="true" indent="0" shrinkToFit="false"/>
      <protection locked="true" hidden="false"/>
    </xf>
    <xf numFmtId="180" fontId="5" fillId="8" borderId="22" xfId="0" applyFont="true" applyBorder="true" applyAlignment="true" applyProtection="false">
      <alignment horizontal="center" vertical="top" textRotation="0" wrapText="true" indent="0" shrinkToFit="false"/>
      <protection locked="true" hidden="false"/>
    </xf>
    <xf numFmtId="179" fontId="14" fillId="8" borderId="22" xfId="17" applyFont="true" applyBorder="true" applyAlignment="true" applyProtection="true">
      <alignment horizontal="right"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80" fontId="5" fillId="0" borderId="0" xfId="0" applyFont="true" applyBorder="true" applyAlignment="true" applyProtection="false">
      <alignment horizontal="center" vertical="top" textRotation="0" wrapText="true" indent="0" shrinkToFit="false"/>
      <protection locked="true" hidden="false"/>
    </xf>
    <xf numFmtId="179" fontId="14" fillId="0" borderId="0" xfId="17" applyFont="true" applyBorder="true" applyAlignment="true" applyProtection="true">
      <alignment horizontal="right" vertical="top" textRotation="0" wrapText="true" indent="0" shrinkToFit="false"/>
      <protection locked="true" hidden="false"/>
    </xf>
    <xf numFmtId="179" fontId="13" fillId="0"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justify" vertical="top" textRotation="0" wrapText="true" indent="0" shrinkToFit="false"/>
      <protection locked="true" hidden="false"/>
    </xf>
    <xf numFmtId="180" fontId="5" fillId="4" borderId="0" xfId="0" applyFont="true" applyBorder="true" applyAlignment="true" applyProtection="false">
      <alignment horizontal="center" vertical="top" textRotation="0" wrapText="true" indent="0" shrinkToFit="false"/>
      <protection locked="true" hidden="false"/>
    </xf>
    <xf numFmtId="179" fontId="13" fillId="4"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79" fontId="14" fillId="0" borderId="19" xfId="17" applyFont="true" applyBorder="true" applyAlignment="true" applyProtection="true">
      <alignment horizontal="right" vertical="center" textRotation="0" wrapText="true" indent="0" shrinkToFit="false"/>
      <protection locked="true" hidden="false"/>
    </xf>
    <xf numFmtId="167" fontId="6" fillId="0" borderId="0" xfId="0" applyFont="true" applyBorder="false" applyAlignment="true" applyProtection="false">
      <alignment horizontal="general" vertical="bottom" textRotation="0" wrapText="false" indent="0" shrinkToFit="false"/>
      <protection locked="true" hidden="false"/>
    </xf>
    <xf numFmtId="180" fontId="5" fillId="9" borderId="22" xfId="0" applyFont="true" applyBorder="true" applyAlignment="true" applyProtection="false">
      <alignment horizontal="center" vertical="center" textRotation="0" wrapText="true" indent="0" shrinkToFit="false"/>
      <protection locked="true" hidden="false"/>
    </xf>
    <xf numFmtId="180" fontId="13" fillId="0" borderId="22" xfId="19" applyFont="true" applyBorder="true" applyAlignment="true" applyProtection="true">
      <alignment horizontal="center" vertical="center" textRotation="0" wrapText="true" indent="0" shrinkToFit="false"/>
      <protection locked="true" hidden="false"/>
    </xf>
    <xf numFmtId="179" fontId="13" fillId="0" borderId="22" xfId="17" applyFont="true" applyBorder="true" applyAlignment="true" applyProtection="true">
      <alignment horizontal="right"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22" xfId="0" applyFont="true" applyBorder="true" applyAlignment="true" applyProtection="false">
      <alignment horizontal="general" vertical="top" textRotation="0" wrapText="true" indent="0" shrinkToFit="false"/>
      <protection locked="true" hidden="false"/>
    </xf>
    <xf numFmtId="179" fontId="5" fillId="0" borderId="0" xfId="0" applyFont="true" applyBorder="false" applyAlignment="false" applyProtection="false">
      <alignment horizontal="general" vertical="bottom" textRotation="0" wrapText="false" indent="0" shrinkToFit="false"/>
      <protection locked="true" hidden="false"/>
    </xf>
    <xf numFmtId="164" fontId="6" fillId="0" borderId="32" xfId="0" applyFont="true" applyBorder="true" applyAlignment="true" applyProtection="false">
      <alignment horizontal="center" vertical="top" textRotation="0" wrapText="true" indent="0" shrinkToFit="false"/>
      <protection locked="true" hidden="false"/>
    </xf>
    <xf numFmtId="180" fontId="6" fillId="0" borderId="32" xfId="0" applyFont="true" applyBorder="true" applyAlignment="true" applyProtection="false">
      <alignment horizontal="center" vertical="top" textRotation="0" wrapText="true" indent="0" shrinkToFit="false"/>
      <protection locked="true" hidden="false"/>
    </xf>
    <xf numFmtId="183" fontId="6" fillId="0" borderId="0" xfId="0" applyFont="true" applyBorder="false" applyAlignment="false" applyProtection="false">
      <alignment horizontal="general" vertical="bottom" textRotation="0" wrapText="false" indent="0" shrinkToFit="false"/>
      <protection locked="true" hidden="false"/>
    </xf>
    <xf numFmtId="177" fontId="6" fillId="0" borderId="27" xfId="0" applyFont="true" applyBorder="true" applyAlignment="true" applyProtection="false">
      <alignment horizontal="right" vertical="top" textRotation="0" wrapText="true" indent="0" shrinkToFit="false"/>
      <protection locked="true" hidden="false"/>
    </xf>
    <xf numFmtId="177" fontId="5" fillId="8" borderId="22"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80" fontId="6" fillId="0" borderId="0" xfId="0" applyFont="true" applyBorder="false" applyAlignment="true" applyProtection="false">
      <alignment horizontal="center" vertical="top" textRotation="0" wrapText="true" indent="0" shrinkToFit="false"/>
      <protection locked="true" hidden="false"/>
    </xf>
    <xf numFmtId="167" fontId="6" fillId="0" borderId="0" xfId="0" applyFont="true" applyBorder="false" applyAlignment="true" applyProtection="false">
      <alignment horizontal="center" vertical="top" textRotation="0" wrapText="true" indent="0" shrinkToFit="false"/>
      <protection locked="true" hidden="false"/>
    </xf>
    <xf numFmtId="164" fontId="6" fillId="0" borderId="33" xfId="0" applyFont="true" applyBorder="true" applyAlignment="false" applyProtection="false">
      <alignment horizontal="general" vertical="bottom" textRotation="0" wrapText="false" indent="0" shrinkToFit="false"/>
      <protection locked="true" hidden="false"/>
    </xf>
    <xf numFmtId="164" fontId="5" fillId="7" borderId="22" xfId="0" applyFont="true" applyBorder="true" applyAlignment="true" applyProtection="false">
      <alignment horizontal="center" vertical="center" textRotation="0" wrapText="false" indent="0" shrinkToFit="false"/>
      <protection locked="true" hidden="false"/>
    </xf>
    <xf numFmtId="179" fontId="6" fillId="0" borderId="22" xfId="0" applyFont="true" applyBorder="true" applyAlignment="true" applyProtection="false">
      <alignment horizontal="right" vertical="top" textRotation="0" wrapText="true" indent="0" shrinkToFit="false"/>
      <protection locked="true" hidden="false"/>
    </xf>
    <xf numFmtId="179" fontId="6" fillId="0" borderId="22" xfId="0" applyFont="true" applyBorder="true" applyAlignment="true" applyProtection="false">
      <alignment horizontal="right" vertical="center" textRotation="0" wrapText="true" indent="0" shrinkToFit="false"/>
      <protection locked="true" hidden="false"/>
    </xf>
    <xf numFmtId="164" fontId="6" fillId="8" borderId="22" xfId="0" applyFont="true" applyBorder="true" applyAlignment="true" applyProtection="false">
      <alignment horizontal="center" vertical="center" textRotation="0" wrapText="true" indent="0" shrinkToFit="false"/>
      <protection locked="true" hidden="false"/>
    </xf>
    <xf numFmtId="179" fontId="14" fillId="8" borderId="22" xfId="17" applyFont="true" applyBorder="true" applyAlignment="true" applyProtection="true">
      <alignment horizontal="right" vertical="center" textRotation="0" wrapText="true" indent="0" shrinkToFit="false"/>
      <protection locked="true" hidden="false"/>
    </xf>
    <xf numFmtId="164" fontId="5" fillId="7" borderId="19"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79" fontId="14" fillId="0" borderId="19" xfId="17" applyFont="true" applyBorder="true" applyAlignment="true" applyProtection="true">
      <alignment horizontal="center" vertical="bottom" textRotation="0" wrapText="false" indent="0" shrinkToFit="false"/>
      <protection locked="true" hidden="false"/>
    </xf>
    <xf numFmtId="167" fontId="15" fillId="4" borderId="0" xfId="0" applyFont="true" applyBorder="false" applyAlignment="true" applyProtection="false">
      <alignment horizontal="center" vertical="bottom" textRotation="0" wrapText="false" indent="0" shrinkToFit="false"/>
      <protection locked="true" hidden="false"/>
    </xf>
    <xf numFmtId="164" fontId="5" fillId="8" borderId="34" xfId="0" applyFont="true" applyBorder="true" applyAlignment="true" applyProtection="false">
      <alignment horizontal="center" vertical="center" textRotation="0" wrapText="true" indent="0" shrinkToFit="false"/>
      <protection locked="true" hidden="false"/>
    </xf>
    <xf numFmtId="164" fontId="5" fillId="8" borderId="28" xfId="0" applyFont="true" applyBorder="true" applyAlignment="true" applyProtection="false">
      <alignment horizontal="center" vertical="center" textRotation="0" wrapText="true" indent="0" shrinkToFit="false"/>
      <protection locked="true" hidden="false"/>
    </xf>
    <xf numFmtId="164" fontId="6" fillId="0" borderId="35" xfId="0" applyFont="true" applyBorder="true" applyAlignment="true" applyProtection="false">
      <alignment horizontal="center" vertical="center" textRotation="0" wrapText="true" indent="0" shrinkToFit="false"/>
      <protection locked="true" hidden="false"/>
    </xf>
    <xf numFmtId="164" fontId="6" fillId="0" borderId="36" xfId="0" applyFont="true" applyBorder="true" applyAlignment="true" applyProtection="false">
      <alignment horizontal="left" vertical="center" textRotation="0" wrapText="true" indent="0" shrinkToFit="false"/>
      <protection locked="true" hidden="false"/>
    </xf>
    <xf numFmtId="180" fontId="6" fillId="0" borderId="37" xfId="0" applyFont="true" applyBorder="true" applyAlignment="true" applyProtection="false">
      <alignment horizontal="center" vertical="center" textRotation="0" wrapText="true" indent="0" shrinkToFit="false"/>
      <protection locked="true" hidden="false"/>
    </xf>
    <xf numFmtId="168" fontId="6" fillId="0" borderId="38" xfId="0" applyFont="true" applyBorder="true" applyAlignment="true" applyProtection="false">
      <alignment horizontal="right" vertical="center" textRotation="0" wrapText="true" indent="0" shrinkToFit="false"/>
      <protection locked="true" hidden="false"/>
    </xf>
    <xf numFmtId="164" fontId="6" fillId="0" borderId="39" xfId="0" applyFont="true" applyBorder="true" applyAlignment="true" applyProtection="false">
      <alignment horizontal="center" vertical="center" textRotation="0" wrapText="true" indent="0" shrinkToFit="false"/>
      <protection locked="true" hidden="false"/>
    </xf>
    <xf numFmtId="180" fontId="6" fillId="0" borderId="19" xfId="0" applyFont="true" applyBorder="true" applyAlignment="true" applyProtection="false">
      <alignment horizontal="center" vertical="center" textRotation="0" wrapText="true" indent="0" shrinkToFit="false"/>
      <protection locked="true" hidden="false"/>
    </xf>
    <xf numFmtId="168" fontId="6" fillId="0" borderId="40" xfId="0" applyFont="true" applyBorder="true" applyAlignment="true" applyProtection="false">
      <alignment horizontal="right" vertical="center" textRotation="0" wrapText="true" indent="0" shrinkToFit="false"/>
      <protection locked="true" hidden="false"/>
    </xf>
    <xf numFmtId="167" fontId="16" fillId="4" borderId="0" xfId="0" applyFont="true" applyBorder="false" applyAlignment="false" applyProtection="false">
      <alignment horizontal="general" vertical="bottom" textRotation="0" wrapText="false" indent="0" shrinkToFit="false"/>
      <protection locked="true" hidden="false"/>
    </xf>
    <xf numFmtId="164" fontId="6" fillId="8" borderId="23" xfId="0" applyFont="true" applyBorder="true" applyAlignment="true" applyProtection="false">
      <alignment horizontal="center" vertical="top" textRotation="0" wrapText="true" indent="0" shrinkToFit="false"/>
      <protection locked="true" hidden="false"/>
    </xf>
    <xf numFmtId="164" fontId="5" fillId="8" borderId="41" xfId="0" applyFont="true" applyBorder="true" applyAlignment="true" applyProtection="false">
      <alignment horizontal="center" vertical="top" textRotation="0" wrapText="true" indent="0" shrinkToFit="false"/>
      <protection locked="true" hidden="false"/>
    </xf>
    <xf numFmtId="180" fontId="6" fillId="8" borderId="34" xfId="0" applyFont="true" applyBorder="true" applyAlignment="true" applyProtection="false">
      <alignment horizontal="center" vertical="top" textRotation="0" wrapText="true" indent="0" shrinkToFit="false"/>
      <protection locked="true" hidden="false"/>
    </xf>
    <xf numFmtId="164" fontId="6" fillId="8" borderId="19" xfId="0" applyFont="true" applyBorder="true" applyAlignment="true" applyProtection="false">
      <alignment horizontal="center" vertical="center" textRotation="0" wrapText="true" indent="0" shrinkToFit="false"/>
      <protection locked="true" hidden="false"/>
    </xf>
    <xf numFmtId="179" fontId="13" fillId="0" borderId="19" xfId="17" applyFont="true" applyBorder="true" applyAlignment="true" applyProtection="true">
      <alignment horizontal="right" vertical="center" textRotation="0" wrapText="true" indent="0" shrinkToFit="false"/>
      <protection locked="true" hidden="false"/>
    </xf>
    <xf numFmtId="179" fontId="14" fillId="8" borderId="25" xfId="17" applyFont="true" applyBorder="true" applyAlignment="true" applyProtection="true">
      <alignment horizontal="right" vertical="center" textRotation="0" wrapText="true" indent="0" shrinkToFit="false"/>
      <protection locked="true" hidden="false"/>
    </xf>
    <xf numFmtId="184" fontId="6" fillId="0" borderId="0" xfId="0" applyFont="true" applyBorder="false" applyAlignment="false" applyProtection="false">
      <alignment horizontal="general" vertical="bottom" textRotation="0" wrapText="false" indent="0" shrinkToFit="false"/>
      <protection locked="true" hidden="false"/>
    </xf>
    <xf numFmtId="164" fontId="6" fillId="0" borderId="26" xfId="0" applyFont="true" applyBorder="true" applyAlignment="true" applyProtection="false">
      <alignment horizontal="general" vertical="bottom" textRotation="0" wrapText="false" indent="0" shrinkToFit="false"/>
      <protection locked="true" hidden="false"/>
    </xf>
    <xf numFmtId="179" fontId="13" fillId="0" borderId="22" xfId="17" applyFont="true" applyBorder="true" applyAlignment="true" applyProtection="true">
      <alignment horizontal="center" vertical="center" textRotation="0" wrapText="true" indent="0" shrinkToFit="false"/>
      <protection locked="true" hidden="false"/>
    </xf>
    <xf numFmtId="165" fontId="6" fillId="0" borderId="22" xfId="0" applyFont="true" applyBorder="true" applyAlignment="true" applyProtection="false">
      <alignment horizontal="center" vertical="center" textRotation="0" wrapText="true" indent="0" shrinkToFit="false"/>
      <protection locked="true" hidden="false"/>
    </xf>
    <xf numFmtId="179" fontId="13" fillId="8" borderId="22" xfId="17" applyFont="true" applyBorder="true" applyAlignment="true" applyProtection="true">
      <alignment horizontal="center" vertical="center" textRotation="0" wrapText="true" indent="0" shrinkToFit="false"/>
      <protection locked="true" hidden="false"/>
    </xf>
    <xf numFmtId="164" fontId="5" fillId="8" borderId="24"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left" vertical="center" textRotation="0" wrapText="false" indent="0" shrinkToFit="false"/>
      <protection locked="true" hidden="false"/>
    </xf>
    <xf numFmtId="179" fontId="13" fillId="0" borderId="28" xfId="17" applyFont="true" applyBorder="true" applyAlignment="true" applyProtection="true">
      <alignment horizontal="right" vertical="center" textRotation="0" wrapText="true" indent="0" shrinkToFit="false"/>
      <protection locked="true" hidden="false"/>
    </xf>
    <xf numFmtId="179" fontId="14" fillId="0" borderId="28" xfId="17" applyFont="true" applyBorder="true" applyAlignment="true" applyProtection="true">
      <alignment horizontal="righ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6" fillId="0" borderId="42" xfId="0" applyFont="true" applyBorder="true" applyAlignment="true" applyProtection="false">
      <alignment horizontal="center" vertical="top" textRotation="0" wrapText="true" indent="0" shrinkToFit="false"/>
      <protection locked="true" hidden="false"/>
    </xf>
    <xf numFmtId="182" fontId="13" fillId="0" borderId="30" xfId="19" applyFont="false" applyBorder="true" applyAlignment="true" applyProtection="true">
      <alignment horizontal="center" vertical="bottom" textRotation="0" wrapText="true" indent="0" shrinkToFit="false"/>
      <protection locked="true" hidden="false"/>
    </xf>
    <xf numFmtId="179" fontId="13" fillId="0" borderId="43" xfId="17" applyFont="true" applyBorder="true" applyAlignment="true" applyProtection="true">
      <alignment horizontal="center" vertical="bottom" textRotation="0" wrapText="true" indent="0" shrinkToFit="false"/>
      <protection locked="true" hidden="false"/>
    </xf>
    <xf numFmtId="164" fontId="10" fillId="10" borderId="44" xfId="0" applyFont="true" applyBorder="true" applyAlignment="true" applyProtection="false">
      <alignment horizontal="center" vertical="center" textRotation="0" wrapText="false" indent="0" shrinkToFit="false"/>
      <protection locked="true" hidden="false"/>
    </xf>
    <xf numFmtId="164" fontId="10" fillId="11" borderId="6" xfId="0" applyFont="true" applyBorder="true" applyAlignment="true" applyProtection="false">
      <alignment horizontal="center" vertical="center" textRotation="0" wrapText="false" indent="0" shrinkToFit="false"/>
      <protection locked="true" hidden="false"/>
    </xf>
    <xf numFmtId="164" fontId="0" fillId="10" borderId="6" xfId="0" applyFont="false" applyBorder="true" applyAlignment="false" applyProtection="false">
      <alignment horizontal="general" vertical="bottom" textRotation="0" wrapText="false" indent="0" shrinkToFit="false"/>
      <protection locked="true" hidden="false"/>
    </xf>
    <xf numFmtId="164" fontId="10" fillId="11" borderId="45" xfId="0" applyFont="true" applyBorder="true" applyAlignment="true" applyProtection="false">
      <alignment horizontal="center" vertical="center" textRotation="0" wrapText="false" indent="0" shrinkToFit="false"/>
      <protection locked="true" hidden="false"/>
    </xf>
    <xf numFmtId="164" fontId="10" fillId="11" borderId="6" xfId="0" applyFont="true" applyBorder="true" applyAlignment="true" applyProtection="false">
      <alignment horizontal="center" vertical="center" textRotation="0" wrapText="true" indent="0" shrinkToFit="false"/>
      <protection locked="true" hidden="false"/>
    </xf>
    <xf numFmtId="164" fontId="10" fillId="11" borderId="45" xfId="0" applyFont="true" applyBorder="true" applyAlignment="true" applyProtection="false">
      <alignment horizontal="center" vertical="center" textRotation="0" wrapText="true" indent="0" shrinkToFit="false"/>
      <protection locked="true" hidden="false"/>
    </xf>
    <xf numFmtId="164" fontId="10" fillId="5" borderId="6" xfId="0" applyFont="true" applyBorder="true" applyAlignment="true" applyProtection="false">
      <alignment horizontal="center" vertical="center" textRotation="0" wrapText="false" indent="0" shrinkToFit="false"/>
      <protection locked="true" hidden="false"/>
    </xf>
    <xf numFmtId="164" fontId="10" fillId="5" borderId="6" xfId="0" applyFont="true" applyBorder="true" applyAlignment="true" applyProtection="false">
      <alignment horizontal="center" vertical="bottom" textRotation="0" wrapText="false" indent="0" shrinkToFit="false"/>
      <protection locked="true" hidden="false"/>
    </xf>
    <xf numFmtId="168" fontId="10" fillId="5" borderId="6" xfId="0" applyFont="true" applyBorder="true" applyAlignment="true" applyProtection="false">
      <alignment horizontal="center" vertical="center" textRotation="0" wrapText="false" indent="0" shrinkToFit="false"/>
      <protection locked="true" hidden="false"/>
    </xf>
    <xf numFmtId="185" fontId="10" fillId="5" borderId="6" xfId="0" applyFont="true" applyBorder="true" applyAlignment="true" applyProtection="false">
      <alignment horizontal="center" vertical="center" textRotation="0" wrapText="false" indent="0" shrinkToFit="false"/>
      <protection locked="true" hidden="false"/>
    </xf>
    <xf numFmtId="181" fontId="10" fillId="5" borderId="6" xfId="0" applyFont="true" applyBorder="true" applyAlignment="true" applyProtection="false">
      <alignment horizontal="center" vertical="center" textRotation="0" wrapText="false" indent="0" shrinkToFit="false"/>
      <protection locked="true" hidden="false"/>
    </xf>
    <xf numFmtId="164" fontId="10" fillId="5" borderId="45" xfId="0" applyFont="true" applyBorder="true" applyAlignment="true" applyProtection="false">
      <alignment horizontal="center" vertical="center" textRotation="0" wrapText="false" indent="0" shrinkToFit="false"/>
      <protection locked="true" hidden="false"/>
    </xf>
    <xf numFmtId="165" fontId="10" fillId="5" borderId="6" xfId="0" applyFont="true" applyBorder="true" applyAlignment="true" applyProtection="false">
      <alignment horizontal="center" vertical="bottom" textRotation="0" wrapText="false" indent="0" shrinkToFit="false"/>
      <protection locked="true" hidden="false"/>
    </xf>
    <xf numFmtId="164" fontId="10" fillId="12" borderId="6" xfId="0" applyFont="true" applyBorder="true" applyAlignment="true" applyProtection="false">
      <alignment horizontal="right" vertical="bottom" textRotation="0" wrapText="false" indent="0" shrinkToFit="false"/>
      <protection locked="true" hidden="false"/>
    </xf>
    <xf numFmtId="181" fontId="10" fillId="12" borderId="6" xfId="0" applyFont="true" applyBorder="true" applyAlignment="true" applyProtection="false">
      <alignment horizontal="center" vertical="bottom" textRotation="0" wrapText="false" indent="0" shrinkToFit="false"/>
      <protection locked="true" hidden="false"/>
    </xf>
    <xf numFmtId="164" fontId="10" fillId="12" borderId="45" xfId="0" applyFont="true" applyBorder="true" applyAlignment="true" applyProtection="false">
      <alignment horizontal="right" vertical="bottom" textRotation="0" wrapText="false" indent="0" shrinkToFit="false"/>
      <protection locked="true" hidden="false"/>
    </xf>
    <xf numFmtId="164" fontId="0" fillId="10" borderId="45" xfId="0" applyFont="fals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0" fillId="10" borderId="44" xfId="0" applyFont="false" applyBorder="true" applyAlignment="true" applyProtection="false">
      <alignment horizontal="general" vertical="bottom" textRotation="0" wrapText="false" indent="0" shrinkToFit="false"/>
      <protection locked="true" hidden="false"/>
    </xf>
    <xf numFmtId="164" fontId="0" fillId="10" borderId="46" xfId="0" applyFont="false" applyBorder="true" applyAlignment="true" applyProtection="false">
      <alignment horizontal="general" vertical="bottom" textRotation="0" wrapText="false" indent="0" shrinkToFit="false"/>
      <protection locked="true" hidden="false"/>
    </xf>
    <xf numFmtId="168" fontId="17" fillId="0" borderId="0" xfId="0" applyFont="true" applyBorder="false" applyAlignment="false" applyProtection="false">
      <alignment horizontal="general" vertical="bottom" textRotation="0" wrapText="false" indent="0" shrinkToFit="false"/>
      <protection locked="true" hidden="false"/>
    </xf>
    <xf numFmtId="181" fontId="17" fillId="0" borderId="0" xfId="0" applyFont="true" applyBorder="false" applyAlignment="false" applyProtection="false">
      <alignment horizontal="general" vertical="bottom" textRotation="0" wrapText="false" indent="0" shrinkToFit="false"/>
      <protection locked="true" hidden="false"/>
    </xf>
    <xf numFmtId="164" fontId="0" fillId="10" borderId="47" xfId="0" applyFont="false" applyBorder="true" applyAlignment="true" applyProtection="false">
      <alignment horizontal="general" vertical="bottom" textRotation="0" wrapText="false" indent="0" shrinkToFit="false"/>
      <protection locked="true" hidden="false"/>
    </xf>
    <xf numFmtId="164" fontId="10" fillId="10" borderId="48" xfId="0" applyFont="true" applyBorder="true" applyAlignment="true" applyProtection="false">
      <alignment horizontal="center" vertical="center" textRotation="0" wrapText="false" indent="0" shrinkToFit="false"/>
      <protection locked="true" hidden="false"/>
    </xf>
    <xf numFmtId="164" fontId="10" fillId="0" borderId="49" xfId="0" applyFont="true" applyBorder="true" applyAlignment="true" applyProtection="false">
      <alignment horizontal="general" vertical="center" textRotation="0" wrapText="false" indent="0" shrinkToFit="false"/>
      <protection locked="true" hidden="false"/>
    </xf>
    <xf numFmtId="164" fontId="10" fillId="0" borderId="5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51" xfId="0" applyFont="true" applyBorder="true" applyAlignment="true" applyProtection="false">
      <alignment horizontal="general" vertical="center" textRotation="0" wrapText="false" indent="0" shrinkToFit="false"/>
      <protection locked="true" hidden="false"/>
    </xf>
    <xf numFmtId="164" fontId="10" fillId="10" borderId="6" xfId="0" applyFont="true" applyBorder="true" applyAlignment="true" applyProtection="false">
      <alignment horizontal="center" vertical="center" textRotation="0" wrapText="false" indent="0" shrinkToFit="false"/>
      <protection locked="true" hidden="false"/>
    </xf>
    <xf numFmtId="164" fontId="10" fillId="13" borderId="6" xfId="0" applyFont="true" applyBorder="true" applyAlignment="true" applyProtection="false">
      <alignment horizontal="center" vertical="center" textRotation="0" wrapText="false" indent="0" shrinkToFit="false"/>
      <protection locked="true" hidden="false"/>
    </xf>
    <xf numFmtId="164" fontId="10" fillId="13" borderId="47" xfId="0" applyFont="true" applyBorder="true" applyAlignment="true" applyProtection="false">
      <alignment horizontal="general" vertical="center" textRotation="0" wrapText="false" indent="0" shrinkToFit="false"/>
      <protection locked="true" hidden="false"/>
    </xf>
    <xf numFmtId="164" fontId="10" fillId="13" borderId="47" xfId="0" applyFont="true" applyBorder="true" applyAlignment="true" applyProtection="false">
      <alignment horizontal="center" vertical="center" textRotation="0" wrapText="false" indent="0" shrinkToFit="false"/>
      <protection locked="true" hidden="false"/>
    </xf>
    <xf numFmtId="164" fontId="10" fillId="13" borderId="47" xfId="0" applyFont="true" applyBorder="true" applyAlignment="true" applyProtection="false">
      <alignment horizontal="center" vertical="center" textRotation="0" wrapText="true" indent="0" shrinkToFit="false"/>
      <protection locked="true" hidden="false"/>
    </xf>
    <xf numFmtId="164" fontId="10" fillId="13" borderId="52" xfId="0" applyFont="true" applyBorder="true" applyAlignment="true" applyProtection="false">
      <alignment horizontal="center" vertical="center" textRotation="0" wrapText="true" indent="0" shrinkToFit="false"/>
      <protection locked="true" hidden="false"/>
    </xf>
    <xf numFmtId="177" fontId="10" fillId="0" borderId="6" xfId="0" applyFont="true" applyBorder="true" applyAlignment="false" applyProtection="false">
      <alignment horizontal="general" vertical="bottom" textRotation="0" wrapText="false" indent="0" shrinkToFit="false"/>
      <protection locked="true" hidden="false"/>
    </xf>
    <xf numFmtId="167" fontId="10" fillId="0" borderId="6" xfId="0" applyFont="true" applyBorder="true" applyAlignment="true" applyProtection="false">
      <alignment horizontal="center" vertical="bottom" textRotation="0" wrapText="false" indent="0" shrinkToFit="false"/>
      <protection locked="true" hidden="false"/>
    </xf>
    <xf numFmtId="181" fontId="10" fillId="0" borderId="6" xfId="0" applyFont="true" applyBorder="true" applyAlignment="true" applyProtection="false">
      <alignment horizontal="center" vertical="bottom" textRotation="0" wrapText="false" indent="0" shrinkToFit="false"/>
      <protection locked="true" hidden="false"/>
    </xf>
    <xf numFmtId="164" fontId="10" fillId="0" borderId="6" xfId="0" applyFont="true" applyBorder="true" applyAlignment="true" applyProtection="false">
      <alignment horizontal="center" vertical="bottom" textRotation="0" wrapText="false" indent="0" shrinkToFit="false"/>
      <protection locked="true" hidden="false"/>
    </xf>
    <xf numFmtId="181" fontId="10" fillId="0" borderId="48" xfId="0" applyFont="true" applyBorder="true" applyAlignment="true" applyProtection="false">
      <alignment horizontal="right" vertical="bottom" textRotation="0" wrapText="false" indent="0" shrinkToFit="false"/>
      <protection locked="true" hidden="false"/>
    </xf>
    <xf numFmtId="186" fontId="10" fillId="0" borderId="6" xfId="0" applyFont="true" applyBorder="true" applyAlignment="false" applyProtection="false">
      <alignment horizontal="general" vertical="bottom" textRotation="0" wrapText="false" indent="0" shrinkToFit="false"/>
      <protection locked="true" hidden="false"/>
    </xf>
    <xf numFmtId="164" fontId="10" fillId="14" borderId="6" xfId="0" applyFont="true" applyBorder="true" applyAlignment="true" applyProtection="false">
      <alignment horizontal="right" vertical="bottom" textRotation="0" wrapText="false" indent="0" shrinkToFit="false"/>
      <protection locked="true" hidden="false"/>
    </xf>
    <xf numFmtId="181" fontId="10" fillId="14" borderId="48" xfId="0" applyFont="true" applyBorder="true" applyAlignment="true" applyProtection="false">
      <alignment horizontal="right" vertical="bottom" textRotation="0" wrapText="false" indent="0" shrinkToFit="false"/>
      <protection locked="true" hidden="false"/>
    </xf>
    <xf numFmtId="186" fontId="10" fillId="14" borderId="6" xfId="0" applyFont="true" applyBorder="true" applyAlignment="false" applyProtection="false">
      <alignment horizontal="general" vertical="bottom" textRotation="0" wrapText="false" indent="0" shrinkToFit="false"/>
      <protection locked="true" hidden="false"/>
    </xf>
    <xf numFmtId="164" fontId="10" fillId="13" borderId="53" xfId="0" applyFont="true" applyBorder="true" applyAlignment="true" applyProtection="false">
      <alignment horizontal="center" vertical="center" textRotation="0" wrapText="false" indent="0" shrinkToFit="false"/>
      <protection locked="true" hidden="false"/>
    </xf>
    <xf numFmtId="164" fontId="10" fillId="13" borderId="6" xfId="0" applyFont="true" applyBorder="true" applyAlignment="true" applyProtection="false">
      <alignment horizontal="general" vertical="center" textRotation="0" wrapText="false" indent="0" shrinkToFit="false"/>
      <protection locked="true" hidden="false"/>
    </xf>
    <xf numFmtId="164" fontId="10" fillId="13" borderId="48" xfId="0" applyFont="true" applyBorder="true" applyAlignment="true" applyProtection="false">
      <alignment horizontal="center" vertical="center" textRotation="0" wrapText="false" indent="0" shrinkToFit="false"/>
      <protection locked="true" hidden="false"/>
    </xf>
    <xf numFmtId="164" fontId="10" fillId="13" borderId="6" xfId="0" applyFont="true" applyBorder="true" applyAlignment="true" applyProtection="false">
      <alignment horizontal="center" vertical="center" textRotation="0" wrapText="true" indent="0" shrinkToFit="false"/>
      <protection locked="true" hidden="false"/>
    </xf>
    <xf numFmtId="186" fontId="10" fillId="13" borderId="45" xfId="0" applyFont="true" applyBorder="true" applyAlignment="true" applyProtection="false">
      <alignment horizontal="center" vertical="center" textRotation="0" wrapText="false" indent="0" shrinkToFit="false"/>
      <protection locked="true" hidden="false"/>
    </xf>
    <xf numFmtId="181" fontId="10" fillId="0" borderId="47" xfId="0" applyFont="true" applyBorder="true" applyAlignment="true" applyProtection="false">
      <alignment horizontal="center" vertical="bottom" textRotation="0" wrapText="false" indent="0" shrinkToFit="false"/>
      <protection locked="true" hidden="false"/>
    </xf>
    <xf numFmtId="181" fontId="10" fillId="0" borderId="52" xfId="0" applyFont="true" applyBorder="true" applyAlignment="true" applyProtection="false">
      <alignment horizontal="right" vertical="bottom" textRotation="0" wrapText="false" indent="0" shrinkToFit="false"/>
      <protection locked="true" hidden="false"/>
    </xf>
    <xf numFmtId="164" fontId="10" fillId="15" borderId="6" xfId="0" applyFont="true" applyBorder="true" applyAlignment="true" applyProtection="false">
      <alignment horizontal="right" vertical="center" textRotation="0" wrapText="false" indent="0" shrinkToFit="false"/>
      <protection locked="true" hidden="false"/>
    </xf>
    <xf numFmtId="186" fontId="10" fillId="16" borderId="6" xfId="0" applyFont="true" applyBorder="true" applyAlignment="false" applyProtection="false">
      <alignment horizontal="general" vertical="bottom" textRotation="0" wrapText="false" indent="0" shrinkToFit="false"/>
      <protection locked="true" hidden="false"/>
    </xf>
    <xf numFmtId="164" fontId="10" fillId="17" borderId="6" xfId="0" applyFont="true" applyBorder="true" applyAlignment="true" applyProtection="false">
      <alignment horizontal="right" vertical="center" textRotation="0" wrapText="false" indent="0" shrinkToFit="false"/>
      <protection locked="true" hidden="false"/>
    </xf>
    <xf numFmtId="181" fontId="10" fillId="17" borderId="48" xfId="0" applyFont="true" applyBorder="true" applyAlignment="true" applyProtection="false">
      <alignment horizontal="right" vertical="bottom" textRotation="0" wrapText="false" indent="0" shrinkToFit="false"/>
      <protection locked="true" hidden="false"/>
    </xf>
    <xf numFmtId="167" fontId="10" fillId="14" borderId="48"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8" fontId="10" fillId="0" borderId="0" xfId="0" applyFont="true" applyBorder="false" applyAlignment="false" applyProtection="false">
      <alignment horizontal="general" vertical="bottom" textRotation="0" wrapText="false" indent="0" shrinkToFit="false"/>
      <protection locked="true" hidden="false"/>
    </xf>
    <xf numFmtId="179" fontId="13" fillId="0" borderId="0" xfId="17" applyFont="false" applyBorder="true" applyAlignment="true" applyProtection="true">
      <alignment horizontal="general" vertical="bottom" textRotation="0" wrapText="false" indent="0" shrinkToFit="false"/>
      <protection locked="true" hidden="false"/>
    </xf>
    <xf numFmtId="181"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00"/>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9375" defaultRowHeight="14.25" zeroHeight="false" outlineLevelRow="0" outlineLevelCol="0"/>
  <cols>
    <col collapsed="false" customWidth="true" hidden="false" outlineLevel="0" max="2" min="2" style="0" width="38.38"/>
    <col collapsed="false" customWidth="true" hidden="false" outlineLevel="0" max="3" min="3" style="0" width="14.13"/>
    <col collapsed="false" customWidth="true" hidden="false" outlineLevel="0" max="4" min="4" style="0" width="14.87"/>
    <col collapsed="false" customWidth="true" hidden="false" outlineLevel="0" max="6" min="5" style="0" width="14.62"/>
    <col collapsed="false" customWidth="true" hidden="false" outlineLevel="0" max="7" min="7" style="0" width="12"/>
    <col collapsed="false" customWidth="true" hidden="false" outlineLevel="0" max="8" min="8" style="0" width="13.87"/>
    <col collapsed="false" customWidth="true" hidden="false" outlineLevel="0" max="9" min="9" style="0" width="12.87"/>
    <col collapsed="false" customWidth="true" hidden="false" outlineLevel="0" max="10" min="10" style="0" width="23.51"/>
    <col collapsed="false" customWidth="true" hidden="false" outlineLevel="0" max="12" min="12" style="0" width="21.5"/>
  </cols>
  <sheetData>
    <row r="1" customFormat="false" ht="15" hidden="false" customHeight="false" outlineLevel="0" collapsed="false">
      <c r="A1" s="1" t="s">
        <v>0</v>
      </c>
      <c r="B1" s="1"/>
      <c r="C1" s="1"/>
      <c r="D1" s="1"/>
      <c r="E1" s="1"/>
      <c r="F1" s="1"/>
      <c r="G1" s="1"/>
      <c r="H1" s="1"/>
      <c r="I1" s="1"/>
      <c r="J1" s="1"/>
    </row>
    <row r="2" customFormat="false" ht="15" hidden="false" customHeight="false" outlineLevel="0" collapsed="false">
      <c r="A2" s="1"/>
      <c r="B2" s="1"/>
      <c r="C2" s="1"/>
      <c r="D2" s="1"/>
      <c r="E2" s="1"/>
      <c r="F2" s="1"/>
      <c r="G2" s="1"/>
      <c r="H2" s="1"/>
      <c r="I2" s="1"/>
      <c r="J2" s="1"/>
    </row>
    <row r="3" customFormat="false" ht="15" hidden="false" customHeight="true" outlineLevel="0" collapsed="false">
      <c r="A3" s="2" t="s">
        <v>1</v>
      </c>
      <c r="B3" s="2"/>
      <c r="C3" s="2"/>
      <c r="D3" s="2"/>
      <c r="E3" s="2"/>
      <c r="F3" s="2"/>
      <c r="G3" s="2"/>
      <c r="H3" s="2"/>
      <c r="I3" s="2"/>
      <c r="J3" s="2"/>
    </row>
    <row r="4" customFormat="false" ht="15" hidden="false" customHeight="true" outlineLevel="0" collapsed="false">
      <c r="A4" s="2" t="s">
        <v>2</v>
      </c>
      <c r="B4" s="2"/>
      <c r="C4" s="2"/>
      <c r="D4" s="2"/>
      <c r="E4" s="2"/>
      <c r="F4" s="2"/>
      <c r="G4" s="2"/>
      <c r="H4" s="2"/>
      <c r="I4" s="2"/>
      <c r="J4" s="2"/>
    </row>
    <row r="5" customFormat="false" ht="15" hidden="false" customHeight="true" outlineLevel="0" collapsed="false">
      <c r="A5" s="3" t="s">
        <v>3</v>
      </c>
      <c r="B5" s="3"/>
      <c r="C5" s="3"/>
      <c r="D5" s="3"/>
      <c r="E5" s="3"/>
      <c r="F5" s="3"/>
      <c r="G5" s="3"/>
      <c r="H5" s="3"/>
      <c r="I5" s="3"/>
      <c r="J5" s="3"/>
    </row>
    <row r="6" customFormat="false" ht="1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5" t="s">
        <v>8</v>
      </c>
      <c r="E7" s="5" t="s">
        <v>9</v>
      </c>
      <c r="F7" s="5" t="s">
        <v>10</v>
      </c>
      <c r="G7" s="5" t="s">
        <v>11</v>
      </c>
      <c r="H7" s="5" t="s">
        <v>12</v>
      </c>
      <c r="I7" s="5" t="s">
        <v>13</v>
      </c>
      <c r="J7" s="6" t="s">
        <v>14</v>
      </c>
    </row>
    <row r="8" customFormat="false" ht="15" hidden="false" customHeight="false" outlineLevel="0" collapsed="false">
      <c r="A8" s="5"/>
      <c r="B8" s="5"/>
      <c r="C8" s="5"/>
      <c r="D8" s="5"/>
      <c r="E8" s="5"/>
      <c r="F8" s="5"/>
      <c r="G8" s="5"/>
      <c r="H8" s="5"/>
      <c r="I8" s="5"/>
      <c r="J8" s="6"/>
    </row>
    <row r="9" customFormat="false" ht="15" hidden="false" customHeight="false" outlineLevel="0" collapsed="false">
      <c r="A9" s="5"/>
      <c r="B9" s="5"/>
      <c r="C9" s="5"/>
      <c r="D9" s="5"/>
      <c r="E9" s="5"/>
      <c r="F9" s="5"/>
      <c r="G9" s="5"/>
      <c r="H9" s="5"/>
      <c r="I9" s="5"/>
      <c r="J9" s="6"/>
    </row>
    <row r="10" customFormat="false" ht="15" hidden="false" customHeight="false" outlineLevel="0" collapsed="false">
      <c r="A10" s="7" t="n">
        <v>76</v>
      </c>
      <c r="B10" s="8" t="s">
        <v>15</v>
      </c>
      <c r="C10" s="7" t="s">
        <v>16</v>
      </c>
      <c r="D10" s="7" t="s">
        <v>17</v>
      </c>
      <c r="E10" s="9" t="n">
        <v>800</v>
      </c>
      <c r="F10" s="7" t="n">
        <v>16</v>
      </c>
      <c r="G10" s="7" t="n">
        <v>191.4</v>
      </c>
      <c r="H10" s="10" t="s">
        <v>18</v>
      </c>
      <c r="I10" s="7" t="n">
        <v>290</v>
      </c>
      <c r="J10" s="11" t="n">
        <f aca="false">I10/E10*F10/G10</f>
        <v>0.0303030303030303</v>
      </c>
    </row>
    <row r="11" customFormat="false" ht="15" hidden="false" customHeight="false" outlineLevel="0" collapsed="false">
      <c r="A11" s="7" t="n">
        <v>77</v>
      </c>
      <c r="B11" s="8" t="s">
        <v>19</v>
      </c>
      <c r="C11" s="7" t="s">
        <v>16</v>
      </c>
      <c r="D11" s="7" t="s">
        <v>17</v>
      </c>
      <c r="E11" s="9" t="n">
        <v>800</v>
      </c>
      <c r="F11" s="7" t="n">
        <v>191.4</v>
      </c>
      <c r="G11" s="7" t="n">
        <v>191.4</v>
      </c>
      <c r="H11" s="12" t="s">
        <v>20</v>
      </c>
      <c r="I11" s="13" t="n">
        <v>1888</v>
      </c>
      <c r="J11" s="14" t="n">
        <f aca="false">I11/E11*F11/G11</f>
        <v>2.36</v>
      </c>
    </row>
    <row r="12" customFormat="false" ht="15" hidden="false" customHeight="false" outlineLevel="0" collapsed="false">
      <c r="A12" s="7" t="n">
        <v>78</v>
      </c>
      <c r="B12" s="8" t="s">
        <v>21</v>
      </c>
      <c r="C12" s="7" t="s">
        <v>16</v>
      </c>
      <c r="D12" s="7" t="s">
        <v>22</v>
      </c>
      <c r="E12" s="7" t="n">
        <v>360</v>
      </c>
      <c r="F12" s="7" t="n">
        <v>191.4</v>
      </c>
      <c r="G12" s="7" t="n">
        <v>191.4</v>
      </c>
      <c r="H12" s="12" t="s">
        <v>20</v>
      </c>
      <c r="I12" s="7" t="n">
        <v>468</v>
      </c>
      <c r="J12" s="14" t="n">
        <f aca="false">I12/E12*F12/G12</f>
        <v>1.3</v>
      </c>
      <c r="L12" s="15" t="n">
        <f aca="false">SUM(J10:J14)</f>
        <v>4.06055951584814</v>
      </c>
    </row>
    <row r="13" customFormat="false" ht="26.25" hidden="false" customHeight="false" outlineLevel="0" collapsed="false">
      <c r="A13" s="7" t="n">
        <v>79</v>
      </c>
      <c r="B13" s="8" t="s">
        <v>23</v>
      </c>
      <c r="C13" s="7" t="s">
        <v>16</v>
      </c>
      <c r="D13" s="7" t="s">
        <v>24</v>
      </c>
      <c r="E13" s="9" t="n">
        <v>1500</v>
      </c>
      <c r="F13" s="7" t="n">
        <v>32</v>
      </c>
      <c r="G13" s="7" t="n">
        <v>191.4</v>
      </c>
      <c r="H13" s="10" t="s">
        <v>25</v>
      </c>
      <c r="I13" s="7" t="n">
        <v>25</v>
      </c>
      <c r="J13" s="11" t="n">
        <f aca="false">I13/E13*F13/G13</f>
        <v>0.00278648554510623</v>
      </c>
    </row>
    <row r="14" customFormat="false" ht="26.25" hidden="false" customHeight="false" outlineLevel="0" collapsed="false">
      <c r="A14" s="7" t="n">
        <v>80</v>
      </c>
      <c r="B14" s="8" t="s">
        <v>26</v>
      </c>
      <c r="C14" s="7" t="s">
        <v>16</v>
      </c>
      <c r="D14" s="7" t="s">
        <v>27</v>
      </c>
      <c r="E14" s="9" t="n">
        <v>1000</v>
      </c>
      <c r="F14" s="7" t="n">
        <v>95.7</v>
      </c>
      <c r="G14" s="7" t="n">
        <v>191.4</v>
      </c>
      <c r="H14" s="10" t="s">
        <v>28</v>
      </c>
      <c r="I14" s="13" t="n">
        <v>734.94</v>
      </c>
      <c r="J14" s="16" t="n">
        <f aca="false">I14/E14*F14/G14</f>
        <v>0.36747</v>
      </c>
    </row>
    <row r="15" customFormat="false" ht="15.75" hidden="false" customHeight="false" outlineLevel="0" collapsed="false">
      <c r="A15" s="17" t="n">
        <v>81</v>
      </c>
      <c r="B15" s="18" t="s">
        <v>29</v>
      </c>
      <c r="C15" s="17" t="s">
        <v>30</v>
      </c>
      <c r="D15" s="7" t="s">
        <v>31</v>
      </c>
      <c r="E15" s="17" t="n">
        <v>300</v>
      </c>
      <c r="F15" s="7" t="n">
        <v>191.4</v>
      </c>
      <c r="G15" s="7" t="n">
        <v>191.4</v>
      </c>
      <c r="H15" s="12" t="s">
        <v>32</v>
      </c>
      <c r="I15" s="17" t="n">
        <v>281</v>
      </c>
      <c r="J15" s="19" t="n">
        <f aca="false">I15/E15*F15/G15</f>
        <v>0.936666666666667</v>
      </c>
      <c r="L15" s="20" t="n">
        <v>0.94</v>
      </c>
    </row>
    <row r="16" customFormat="false" ht="15" hidden="false" customHeight="true" outlineLevel="0" collapsed="false">
      <c r="A16" s="21" t="s">
        <v>33</v>
      </c>
      <c r="B16" s="21"/>
      <c r="C16" s="21"/>
      <c r="D16" s="21"/>
      <c r="E16" s="21"/>
      <c r="F16" s="21"/>
      <c r="G16" s="21"/>
      <c r="H16" s="21"/>
      <c r="I16" s="21"/>
      <c r="J16" s="21"/>
    </row>
    <row r="17" customFormat="false" ht="15" hidden="false" customHeight="true" outlineLevel="0" collapsed="false">
      <c r="A17" s="22" t="s">
        <v>5</v>
      </c>
      <c r="B17" s="23" t="s">
        <v>6</v>
      </c>
      <c r="C17" s="22" t="s">
        <v>34</v>
      </c>
      <c r="D17" s="5" t="s">
        <v>8</v>
      </c>
      <c r="E17" s="5" t="s">
        <v>9</v>
      </c>
      <c r="F17" s="5" t="s">
        <v>10</v>
      </c>
      <c r="G17" s="5" t="s">
        <v>11</v>
      </c>
      <c r="H17" s="5" t="s">
        <v>12</v>
      </c>
      <c r="I17" s="22" t="s">
        <v>13</v>
      </c>
      <c r="J17" s="6" t="s">
        <v>14</v>
      </c>
    </row>
    <row r="18" customFormat="false" ht="15" hidden="false" customHeight="false" outlineLevel="0" collapsed="false">
      <c r="A18" s="22"/>
      <c r="B18" s="22"/>
      <c r="C18" s="22"/>
      <c r="D18" s="5"/>
      <c r="E18" s="5"/>
      <c r="F18" s="5"/>
      <c r="G18" s="5"/>
      <c r="H18" s="5"/>
      <c r="I18" s="5"/>
      <c r="J18" s="6"/>
    </row>
    <row r="19" customFormat="false" ht="15" hidden="false" customHeight="false" outlineLevel="0" collapsed="false">
      <c r="A19" s="22"/>
      <c r="B19" s="23"/>
      <c r="C19" s="22"/>
      <c r="D19" s="5"/>
      <c r="E19" s="5"/>
      <c r="F19" s="5"/>
      <c r="G19" s="5"/>
      <c r="H19" s="5"/>
      <c r="I19" s="5"/>
      <c r="J19" s="6"/>
    </row>
    <row r="20" customFormat="false" ht="15" hidden="false" customHeight="false" outlineLevel="0" collapsed="false">
      <c r="A20" s="7" t="n">
        <v>82</v>
      </c>
      <c r="B20" s="24" t="s">
        <v>35</v>
      </c>
      <c r="C20" s="25" t="s">
        <v>16</v>
      </c>
      <c r="D20" s="26" t="s">
        <v>36</v>
      </c>
      <c r="E20" s="9" t="n">
        <v>2300</v>
      </c>
      <c r="F20" s="26" t="n">
        <v>95.7</v>
      </c>
      <c r="G20" s="26" t="n">
        <v>191.4</v>
      </c>
      <c r="H20" s="13" t="s">
        <v>37</v>
      </c>
      <c r="I20" s="13" t="n">
        <v>5568</v>
      </c>
      <c r="J20" s="27" t="n">
        <f aca="false">I20/E20*F20/G20</f>
        <v>1.2104347826087</v>
      </c>
    </row>
    <row r="21" customFormat="false" ht="15" hidden="false" customHeight="false" outlineLevel="0" collapsed="false">
      <c r="A21" s="7" t="n">
        <v>83</v>
      </c>
      <c r="B21" s="28" t="s">
        <v>38</v>
      </c>
      <c r="C21" s="25" t="s">
        <v>16</v>
      </c>
      <c r="D21" s="26" t="s">
        <v>39</v>
      </c>
      <c r="E21" s="9" t="n">
        <v>8000</v>
      </c>
      <c r="F21" s="26" t="n">
        <v>32</v>
      </c>
      <c r="G21" s="26" t="n">
        <v>191.4</v>
      </c>
      <c r="H21" s="13" t="s">
        <v>40</v>
      </c>
      <c r="I21" s="13" t="n">
        <v>4612</v>
      </c>
      <c r="J21" s="29" t="n">
        <f aca="false">I21/E21*F21/G21</f>
        <v>0.0963845350052247</v>
      </c>
      <c r="L21" s="15" t="n">
        <f aca="false">SUM(J20:J23)</f>
        <v>1.48229521602835</v>
      </c>
    </row>
    <row r="22" customFormat="false" ht="15" hidden="false" customHeight="false" outlineLevel="0" collapsed="false">
      <c r="A22" s="7" t="n">
        <v>84</v>
      </c>
      <c r="B22" s="8" t="s">
        <v>41</v>
      </c>
      <c r="C22" s="7" t="s">
        <v>16</v>
      </c>
      <c r="D22" s="7" t="s">
        <v>36</v>
      </c>
      <c r="E22" s="9" t="n">
        <v>2300</v>
      </c>
      <c r="F22" s="7" t="n">
        <v>32</v>
      </c>
      <c r="G22" s="7" t="n">
        <v>191.4</v>
      </c>
      <c r="H22" s="7" t="s">
        <v>40</v>
      </c>
      <c r="I22" s="13" t="n">
        <v>1765</v>
      </c>
      <c r="J22" s="30" t="n">
        <f aca="false">I22/E22*F22/G22</f>
        <v>0.128299486620326</v>
      </c>
    </row>
    <row r="23" customFormat="false" ht="15" hidden="false" customHeight="false" outlineLevel="0" collapsed="false">
      <c r="A23" s="7" t="n">
        <v>85</v>
      </c>
      <c r="B23" s="8" t="s">
        <v>42</v>
      </c>
      <c r="C23" s="7" t="s">
        <v>16</v>
      </c>
      <c r="D23" s="7" t="s">
        <v>36</v>
      </c>
      <c r="E23" s="9" t="n">
        <v>2300</v>
      </c>
      <c r="F23" s="7" t="n">
        <v>32</v>
      </c>
      <c r="G23" s="7" t="n">
        <v>191.4</v>
      </c>
      <c r="H23" s="7" t="s">
        <v>40</v>
      </c>
      <c r="I23" s="7" t="n">
        <v>649</v>
      </c>
      <c r="J23" s="30" t="n">
        <f aca="false">I23/E23*F23/G23</f>
        <v>0.047176411794103</v>
      </c>
    </row>
    <row r="24" customFormat="false" ht="15" hidden="false" customHeight="true" outlineLevel="0" collapsed="false">
      <c r="A24" s="31" t="s">
        <v>43</v>
      </c>
      <c r="B24" s="31"/>
      <c r="C24" s="31"/>
      <c r="D24" s="31"/>
      <c r="E24" s="31"/>
      <c r="F24" s="31"/>
      <c r="G24" s="31"/>
      <c r="H24" s="31"/>
      <c r="I24" s="31"/>
      <c r="J24" s="31"/>
    </row>
    <row r="25" customFormat="false" ht="15" hidden="false" customHeight="true" outlineLevel="0" collapsed="false">
      <c r="A25" s="22" t="s">
        <v>5</v>
      </c>
      <c r="B25" s="22" t="s">
        <v>6</v>
      </c>
      <c r="C25" s="22" t="s">
        <v>34</v>
      </c>
      <c r="D25" s="5" t="s">
        <v>8</v>
      </c>
      <c r="E25" s="5" t="s">
        <v>9</v>
      </c>
      <c r="F25" s="5" t="s">
        <v>10</v>
      </c>
      <c r="G25" s="5" t="s">
        <v>11</v>
      </c>
      <c r="H25" s="5" t="s">
        <v>12</v>
      </c>
      <c r="I25" s="22" t="s">
        <v>13</v>
      </c>
      <c r="J25" s="6" t="s">
        <v>14</v>
      </c>
    </row>
    <row r="26" customFormat="false" ht="15" hidden="false" customHeight="false" outlineLevel="0" collapsed="false">
      <c r="A26" s="22"/>
      <c r="B26" s="22"/>
      <c r="C26" s="22"/>
      <c r="D26" s="5"/>
      <c r="E26" s="5"/>
      <c r="F26" s="5"/>
      <c r="G26" s="5"/>
      <c r="H26" s="5"/>
      <c r="I26" s="5"/>
      <c r="J26" s="6"/>
    </row>
    <row r="27" customFormat="false" ht="15" hidden="false" customHeight="false" outlineLevel="0" collapsed="false">
      <c r="A27" s="22"/>
      <c r="B27" s="22"/>
      <c r="C27" s="22"/>
      <c r="D27" s="5"/>
      <c r="E27" s="5"/>
      <c r="F27" s="5"/>
      <c r="G27" s="5"/>
      <c r="H27" s="5"/>
      <c r="I27" s="5"/>
      <c r="J27" s="6"/>
    </row>
    <row r="28" customFormat="false" ht="15" hidden="false" customHeight="false" outlineLevel="0" collapsed="false">
      <c r="A28" s="32" t="n">
        <v>86</v>
      </c>
      <c r="B28" s="33" t="s">
        <v>44</v>
      </c>
      <c r="C28" s="7" t="s">
        <v>16</v>
      </c>
      <c r="D28" s="7" t="s">
        <v>45</v>
      </c>
      <c r="E28" s="7" t="n">
        <v>130</v>
      </c>
      <c r="F28" s="7" t="n">
        <v>16</v>
      </c>
      <c r="G28" s="7" t="n">
        <v>191.4</v>
      </c>
      <c r="H28" s="7" t="s">
        <v>18</v>
      </c>
      <c r="I28" s="7" t="n">
        <v>137</v>
      </c>
      <c r="J28" s="29" t="n">
        <f aca="false">I28/E28*F28/G28</f>
        <v>0.0880958122337433</v>
      </c>
    </row>
    <row r="29" customFormat="false" ht="15" hidden="false" customHeight="false" outlineLevel="0" collapsed="false">
      <c r="A29" s="32" t="n">
        <v>87</v>
      </c>
      <c r="B29" s="33" t="s">
        <v>46</v>
      </c>
      <c r="C29" s="7" t="s">
        <v>16</v>
      </c>
      <c r="D29" s="7" t="s">
        <v>47</v>
      </c>
      <c r="E29" s="7" t="n">
        <v>300</v>
      </c>
      <c r="F29" s="7" t="n">
        <v>16</v>
      </c>
      <c r="G29" s="7" t="n">
        <v>191.4</v>
      </c>
      <c r="H29" s="7" t="s">
        <v>18</v>
      </c>
      <c r="I29" s="7" t="n">
        <v>175</v>
      </c>
      <c r="J29" s="34" t="n">
        <f aca="false">I29/E29*F29/G29</f>
        <v>0.0487634970393591</v>
      </c>
      <c r="L29" s="35" t="n">
        <f aca="false">SUM(J28:J30)</f>
        <v>0.228534683707097</v>
      </c>
    </row>
    <row r="30" customFormat="false" ht="15" hidden="false" customHeight="false" outlineLevel="0" collapsed="false">
      <c r="A30" s="36" t="n">
        <v>88</v>
      </c>
      <c r="B30" s="37" t="s">
        <v>48</v>
      </c>
      <c r="C30" s="38" t="s">
        <v>16</v>
      </c>
      <c r="D30" s="38" t="s">
        <v>47</v>
      </c>
      <c r="E30" s="38" t="n">
        <v>300</v>
      </c>
      <c r="F30" s="38" t="n">
        <v>16</v>
      </c>
      <c r="G30" s="38" t="n">
        <v>191.4</v>
      </c>
      <c r="H30" s="38" t="s">
        <v>18</v>
      </c>
      <c r="I30" s="38" t="n">
        <v>329</v>
      </c>
      <c r="J30" s="39" t="n">
        <f aca="false">I30/E30*F30/G30</f>
        <v>0.0916753744339951</v>
      </c>
    </row>
    <row r="31" customFormat="false" ht="15" hidden="false" customHeight="true" outlineLevel="0" collapsed="false">
      <c r="A31" s="40" t="s">
        <v>49</v>
      </c>
      <c r="B31" s="40"/>
      <c r="C31" s="40"/>
      <c r="D31" s="40"/>
      <c r="E31" s="40"/>
      <c r="F31" s="40"/>
      <c r="G31" s="40"/>
      <c r="H31" s="40"/>
      <c r="I31" s="40"/>
      <c r="J31" s="40"/>
    </row>
    <row r="32" customFormat="false" ht="15" hidden="false" customHeight="true" outlineLevel="0" collapsed="false">
      <c r="A32" s="23" t="s">
        <v>5</v>
      </c>
      <c r="B32" s="23" t="s">
        <v>6</v>
      </c>
      <c r="C32" s="23" t="s">
        <v>34</v>
      </c>
      <c r="D32" s="5" t="s">
        <v>8</v>
      </c>
      <c r="E32" s="5" t="s">
        <v>9</v>
      </c>
      <c r="F32" s="5" t="s">
        <v>10</v>
      </c>
      <c r="G32" s="5" t="s">
        <v>11</v>
      </c>
      <c r="H32" s="41" t="s">
        <v>12</v>
      </c>
      <c r="I32" s="23" t="s">
        <v>13</v>
      </c>
      <c r="J32" s="42" t="s">
        <v>14</v>
      </c>
    </row>
    <row r="33" customFormat="false" ht="15" hidden="false" customHeight="false" outlineLevel="0" collapsed="false">
      <c r="A33" s="23"/>
      <c r="B33" s="23"/>
      <c r="C33" s="23"/>
      <c r="D33" s="5"/>
      <c r="E33" s="5"/>
      <c r="F33" s="5"/>
      <c r="G33" s="5"/>
      <c r="H33" s="41"/>
      <c r="I33" s="41"/>
      <c r="J33" s="42"/>
    </row>
    <row r="34" customFormat="false" ht="15" hidden="false" customHeight="false" outlineLevel="0" collapsed="false">
      <c r="A34" s="23"/>
      <c r="B34" s="23"/>
      <c r="C34" s="23"/>
      <c r="D34" s="5"/>
      <c r="E34" s="5"/>
      <c r="F34" s="5"/>
      <c r="G34" s="5"/>
      <c r="H34" s="41"/>
      <c r="I34" s="41"/>
      <c r="J34" s="42"/>
    </row>
    <row r="35" customFormat="false" ht="15" hidden="false" customHeight="false" outlineLevel="0" collapsed="false">
      <c r="A35" s="43" t="n">
        <v>89</v>
      </c>
      <c r="B35" s="44" t="s">
        <v>50</v>
      </c>
      <c r="C35" s="45" t="s">
        <v>16</v>
      </c>
      <c r="D35" s="45" t="s">
        <v>51</v>
      </c>
      <c r="E35" s="45" t="n">
        <v>360</v>
      </c>
      <c r="F35" s="45" t="n">
        <v>95.7</v>
      </c>
      <c r="G35" s="45" t="n">
        <v>191.4</v>
      </c>
      <c r="H35" s="45" t="s">
        <v>37</v>
      </c>
      <c r="I35" s="46" t="n">
        <v>29</v>
      </c>
      <c r="J35" s="47" t="n">
        <f aca="false">I35/E35*F35/G35</f>
        <v>0.0402777777777778</v>
      </c>
      <c r="L35" s="48" t="n">
        <f aca="false">J35</f>
        <v>0.0402777777777778</v>
      </c>
    </row>
    <row r="36" customFormat="false" ht="15" hidden="false" customHeight="true" outlineLevel="0" collapsed="false">
      <c r="A36" s="49" t="s">
        <v>52</v>
      </c>
      <c r="B36" s="49"/>
      <c r="C36" s="49"/>
      <c r="D36" s="49"/>
      <c r="E36" s="49"/>
      <c r="F36" s="49"/>
      <c r="G36" s="49"/>
      <c r="H36" s="49"/>
      <c r="I36" s="49"/>
      <c r="J36" s="49"/>
    </row>
    <row r="37" customFormat="false" ht="15" hidden="false" customHeight="true" outlineLevel="0" collapsed="false">
      <c r="A37" s="50" t="s">
        <v>53</v>
      </c>
      <c r="B37" s="50"/>
      <c r="C37" s="50"/>
      <c r="D37" s="51" t="n">
        <f aca="false">J15</f>
        <v>0.936666666666667</v>
      </c>
      <c r="E37" s="51"/>
      <c r="F37" s="50" t="s">
        <v>54</v>
      </c>
      <c r="G37" s="50"/>
      <c r="H37" s="50"/>
      <c r="I37" s="50"/>
      <c r="J37" s="50"/>
    </row>
    <row r="38" customFormat="false" ht="15" hidden="false" customHeight="true" outlineLevel="0" collapsed="false">
      <c r="A38" s="50" t="s">
        <v>55</v>
      </c>
      <c r="B38" s="50"/>
      <c r="C38" s="50"/>
      <c r="D38" s="52" t="n">
        <f aca="false">SUM(L12,L21,L29,L35)</f>
        <v>5.81166719336136</v>
      </c>
      <c r="E38" s="52"/>
      <c r="F38" s="50" t="s">
        <v>56</v>
      </c>
      <c r="G38" s="50"/>
      <c r="H38" s="50"/>
      <c r="I38" s="50"/>
      <c r="J38" s="50"/>
    </row>
    <row r="39" customFormat="false" ht="15" hidden="false" customHeight="true" outlineLevel="0" collapsed="false">
      <c r="A39" s="50" t="s">
        <v>57</v>
      </c>
      <c r="B39" s="50"/>
      <c r="C39" s="50"/>
      <c r="D39" s="52" t="n">
        <f aca="false">SUM(D37:D38)</f>
        <v>6.74833386002803</v>
      </c>
      <c r="E39" s="52"/>
      <c r="F39" s="50" t="s">
        <v>58</v>
      </c>
      <c r="G39" s="50"/>
      <c r="H39" s="50"/>
      <c r="I39" s="50"/>
      <c r="J39" s="50"/>
    </row>
    <row r="40" customFormat="false" ht="15" hidden="false" customHeight="false" outlineLevel="0" collapsed="false"/>
    <row r="41" customFormat="false" ht="15" hidden="false" customHeight="true" outlineLevel="0" collapsed="false">
      <c r="A41" s="53" t="s">
        <v>59</v>
      </c>
      <c r="B41" s="53"/>
      <c r="C41" s="53"/>
      <c r="D41" s="53"/>
      <c r="E41" s="54" t="n">
        <f aca="false">1/D37</f>
        <v>1.06761565836299</v>
      </c>
    </row>
    <row r="42" customFormat="false" ht="15" hidden="false" customHeight="true" outlineLevel="0" collapsed="false">
      <c r="A42" s="53" t="s">
        <v>60</v>
      </c>
      <c r="B42" s="53"/>
      <c r="C42" s="53"/>
      <c r="D42" s="53"/>
      <c r="E42" s="54" t="n">
        <f aca="false">6/D38</f>
        <v>1.0324059861607</v>
      </c>
    </row>
    <row r="43" customFormat="false" ht="15" hidden="false" customHeight="false" outlineLevel="0" collapsed="false"/>
    <row r="44" customFormat="false" ht="14.25" hidden="false" customHeight="true" outlineLevel="0" collapsed="false">
      <c r="B44" s="55" t="s">
        <v>61</v>
      </c>
      <c r="C44" s="55"/>
      <c r="D44" s="55"/>
    </row>
    <row r="45" customFormat="false" ht="14.25" hidden="false" customHeight="false" outlineLevel="0" collapsed="false">
      <c r="B45" s="55"/>
      <c r="C45" s="55"/>
      <c r="D45" s="55"/>
    </row>
    <row r="46" customFormat="false" ht="15" hidden="false" customHeight="false" outlineLevel="0" collapsed="false">
      <c r="B46" s="55"/>
      <c r="C46" s="55"/>
      <c r="D46" s="55"/>
    </row>
  </sheetData>
  <mergeCells count="61">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4:J24"/>
    <mergeCell ref="A25:A27"/>
    <mergeCell ref="B25:B27"/>
    <mergeCell ref="C25:C27"/>
    <mergeCell ref="D25:D27"/>
    <mergeCell ref="E25:E27"/>
    <mergeCell ref="F25:F27"/>
    <mergeCell ref="G25:G27"/>
    <mergeCell ref="H25:H27"/>
    <mergeCell ref="I25:I27"/>
    <mergeCell ref="J25:J27"/>
    <mergeCell ref="A31:J31"/>
    <mergeCell ref="A32:A34"/>
    <mergeCell ref="B32:B34"/>
    <mergeCell ref="C32:C34"/>
    <mergeCell ref="D32:D34"/>
    <mergeCell ref="E32:E34"/>
    <mergeCell ref="F32:F34"/>
    <mergeCell ref="G32:G34"/>
    <mergeCell ref="H32:H34"/>
    <mergeCell ref="I32:I34"/>
    <mergeCell ref="J32:J34"/>
    <mergeCell ref="A36:J36"/>
    <mergeCell ref="A37:C37"/>
    <mergeCell ref="D37:E37"/>
    <mergeCell ref="F37:J37"/>
    <mergeCell ref="A38:C38"/>
    <mergeCell ref="D38:E38"/>
    <mergeCell ref="F38:J38"/>
    <mergeCell ref="A39:C39"/>
    <mergeCell ref="D39:E39"/>
    <mergeCell ref="F39:J39"/>
    <mergeCell ref="A41:D41"/>
    <mergeCell ref="A42:D42"/>
    <mergeCell ref="B44:D46"/>
  </mergeCells>
  <printOptions headings="false" gridLines="false" gridLinesSet="true" horizontalCentered="true" verticalCentered="true"/>
  <pageMargins left="0.39375" right="0.39375" top="0.39375" bottom="0.39375"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false" showOutlineSymbols="true" defaultGridColor="true" view="normal" topLeftCell="A23" colorId="64" zoomScale="100" zoomScaleNormal="100" zoomScalePageLayoutView="100" workbookViewId="0">
      <selection pane="topLeft" activeCell="F36" activeCellId="0" sqref="F36"/>
    </sheetView>
  </sheetViews>
  <sheetFormatPr defaultColWidth="9.83984375" defaultRowHeight="14.25" zeroHeight="false" outlineLevelRow="0" outlineLevelCol="0"/>
  <cols>
    <col collapsed="false" customWidth="true" hidden="false" outlineLevel="0" max="1" min="1" style="56" width="10"/>
    <col collapsed="false" customWidth="true" hidden="false" outlineLevel="0" max="3" min="2" style="56" width="10.87"/>
    <col collapsed="false" customWidth="true" hidden="false" outlineLevel="0" max="4" min="4" style="56" width="9.38"/>
    <col collapsed="false" customWidth="true" hidden="false" outlineLevel="0" max="5" min="5" style="56" width="11.87"/>
    <col collapsed="false" customWidth="true" hidden="false" outlineLevel="0" max="7" min="6" style="56" width="23.25"/>
    <col collapsed="false" customWidth="true" hidden="false" outlineLevel="0" max="8" min="8" style="57" width="10.38"/>
    <col collapsed="false" customWidth="true" hidden="false" outlineLevel="0" max="9" min="9" style="56" width="15.25"/>
    <col collapsed="false" customWidth="true" hidden="false" outlineLevel="0" max="10" min="10" style="56" width="12.87"/>
    <col collapsed="false" customWidth="true" hidden="false" outlineLevel="0" max="64" min="11" style="56" width="10.38"/>
  </cols>
  <sheetData>
    <row r="1" customFormat="false" ht="14.25" hidden="false" customHeight="false" outlineLevel="0" collapsed="false">
      <c r="A1" s="58" t="s">
        <v>62</v>
      </c>
      <c r="B1" s="58"/>
      <c r="C1" s="58"/>
      <c r="D1" s="58"/>
      <c r="E1" s="58"/>
      <c r="F1" s="58"/>
      <c r="G1" s="58"/>
      <c r="H1" s="59"/>
      <c r="I1" s="60"/>
      <c r="J1" s="60"/>
      <c r="K1" s="60"/>
    </row>
    <row r="2" customFormat="false" ht="14.25" hidden="false" customHeight="false" outlineLevel="0" collapsed="false">
      <c r="A2" s="58"/>
      <c r="B2" s="58"/>
      <c r="C2" s="58"/>
      <c r="D2" s="58"/>
      <c r="E2" s="58"/>
      <c r="F2" s="58"/>
      <c r="G2" s="58"/>
      <c r="H2" s="59"/>
      <c r="I2" s="60"/>
      <c r="J2" s="60"/>
      <c r="K2" s="60"/>
    </row>
    <row r="3" customFormat="false" ht="14.25" hidden="false" customHeight="false" outlineLevel="0" collapsed="false">
      <c r="A3" s="61"/>
      <c r="B3" s="61"/>
      <c r="C3" s="61"/>
      <c r="D3" s="61"/>
      <c r="E3" s="61"/>
      <c r="F3" s="61"/>
      <c r="G3" s="61"/>
      <c r="H3" s="59"/>
      <c r="I3" s="60"/>
      <c r="J3" s="60"/>
      <c r="K3" s="60"/>
    </row>
    <row r="4" customFormat="false" ht="14.25" hidden="false" customHeight="false" outlineLevel="0" collapsed="false">
      <c r="A4" s="58" t="s">
        <v>63</v>
      </c>
      <c r="B4" s="58"/>
      <c r="C4" s="58"/>
      <c r="D4" s="58"/>
      <c r="E4" s="58"/>
      <c r="F4" s="58"/>
      <c r="G4" s="58"/>
      <c r="H4" s="59"/>
      <c r="I4" s="60"/>
      <c r="J4" s="60"/>
      <c r="K4" s="60"/>
    </row>
    <row r="5" customFormat="false" ht="14.25" hidden="false" customHeight="false" outlineLevel="0" collapsed="false">
      <c r="A5" s="62"/>
      <c r="B5" s="62"/>
      <c r="C5" s="62"/>
      <c r="D5" s="62"/>
      <c r="E5" s="62"/>
      <c r="F5" s="62"/>
      <c r="G5" s="62"/>
      <c r="H5" s="59"/>
      <c r="I5" s="60"/>
      <c r="J5" s="60"/>
      <c r="K5" s="60"/>
    </row>
    <row r="6" customFormat="false" ht="14.1" hidden="false" customHeight="true" outlineLevel="0" collapsed="false">
      <c r="A6" s="63" t="s">
        <v>64</v>
      </c>
      <c r="B6" s="63"/>
      <c r="C6" s="63"/>
      <c r="D6" s="63"/>
      <c r="E6" s="63"/>
      <c r="F6" s="63"/>
      <c r="G6" s="63"/>
      <c r="H6" s="59"/>
      <c r="I6" s="60"/>
      <c r="J6" s="60"/>
      <c r="K6" s="60"/>
    </row>
    <row r="7" customFormat="false" ht="13.9" hidden="false" customHeight="true" outlineLevel="0" collapsed="false">
      <c r="A7" s="64" t="s">
        <v>65</v>
      </c>
      <c r="B7" s="64"/>
      <c r="C7" s="64"/>
      <c r="D7" s="64"/>
      <c r="E7" s="64"/>
      <c r="F7" s="64"/>
      <c r="G7" s="64"/>
      <c r="H7" s="59"/>
      <c r="I7" s="60"/>
      <c r="J7" s="60"/>
      <c r="K7" s="60"/>
    </row>
    <row r="8" customFormat="false" ht="13.9" hidden="false" customHeight="true" outlineLevel="0" collapsed="false">
      <c r="A8" s="65" t="s">
        <v>66</v>
      </c>
      <c r="B8" s="65"/>
      <c r="C8" s="65"/>
      <c r="D8" s="65"/>
      <c r="E8" s="65"/>
      <c r="F8" s="66"/>
      <c r="G8" s="66"/>
      <c r="H8" s="59"/>
      <c r="I8" s="60"/>
      <c r="J8" s="60"/>
      <c r="K8" s="60"/>
    </row>
    <row r="9" customFormat="false" ht="14.25" hidden="false" customHeight="false" outlineLevel="0" collapsed="false">
      <c r="A9" s="67"/>
      <c r="B9" s="67"/>
      <c r="C9" s="67"/>
      <c r="D9" s="67"/>
      <c r="E9" s="67"/>
      <c r="F9" s="66"/>
      <c r="G9" s="66"/>
      <c r="H9" s="59"/>
      <c r="I9" s="60"/>
      <c r="J9" s="60"/>
      <c r="K9" s="60"/>
    </row>
    <row r="10" customFormat="false" ht="14.25" hidden="false" customHeight="false" outlineLevel="0" collapsed="false">
      <c r="A10" s="58" t="s">
        <v>67</v>
      </c>
      <c r="B10" s="58"/>
      <c r="C10" s="58"/>
      <c r="D10" s="58"/>
      <c r="E10" s="58"/>
      <c r="F10" s="58"/>
      <c r="G10" s="58"/>
      <c r="H10" s="59"/>
      <c r="I10" s="60"/>
      <c r="J10" s="60"/>
      <c r="K10" s="60"/>
    </row>
    <row r="11" customFormat="false" ht="14.25" hidden="false" customHeight="false" outlineLevel="0" collapsed="false">
      <c r="A11" s="68"/>
      <c r="B11" s="68"/>
      <c r="C11" s="68"/>
      <c r="D11" s="68"/>
      <c r="E11" s="68"/>
      <c r="F11" s="68"/>
      <c r="G11" s="68"/>
      <c r="H11" s="59"/>
      <c r="I11" s="60"/>
      <c r="J11" s="60"/>
      <c r="K11" s="60"/>
    </row>
    <row r="12" customFormat="false" ht="13.9" hidden="false" customHeight="true" outlineLevel="0" collapsed="false">
      <c r="A12" s="69" t="s">
        <v>68</v>
      </c>
      <c r="B12" s="70" t="s">
        <v>69</v>
      </c>
      <c r="C12" s="70"/>
      <c r="D12" s="70"/>
      <c r="E12" s="70"/>
      <c r="F12" s="71" t="s">
        <v>70</v>
      </c>
      <c r="G12" s="71"/>
      <c r="H12" s="59"/>
      <c r="I12" s="60"/>
      <c r="J12" s="60"/>
      <c r="K12" s="60"/>
    </row>
    <row r="13" customFormat="false" ht="15.75" hidden="false" customHeight="true" outlineLevel="0" collapsed="false">
      <c r="A13" s="69" t="s">
        <v>71</v>
      </c>
      <c r="B13" s="70" t="s">
        <v>72</v>
      </c>
      <c r="C13" s="70"/>
      <c r="D13" s="70"/>
      <c r="E13" s="70"/>
      <c r="F13" s="72" t="s">
        <v>73</v>
      </c>
      <c r="G13" s="72"/>
      <c r="H13" s="59"/>
      <c r="I13" s="60"/>
      <c r="J13" s="60"/>
      <c r="K13" s="60"/>
    </row>
    <row r="14" customFormat="false" ht="28.15" hidden="false" customHeight="true" outlineLevel="0" collapsed="false">
      <c r="A14" s="69" t="s">
        <v>74</v>
      </c>
      <c r="B14" s="70" t="s">
        <v>75</v>
      </c>
      <c r="C14" s="70"/>
      <c r="D14" s="70"/>
      <c r="E14" s="70"/>
      <c r="F14" s="73" t="s">
        <v>76</v>
      </c>
      <c r="G14" s="73"/>
      <c r="H14" s="59"/>
      <c r="I14" s="60"/>
      <c r="J14" s="60"/>
      <c r="K14" s="60"/>
    </row>
    <row r="15" customFormat="false" ht="14.1" hidden="false" customHeight="true" outlineLevel="0" collapsed="false">
      <c r="A15" s="69" t="s">
        <v>77</v>
      </c>
      <c r="B15" s="74" t="s">
        <v>78</v>
      </c>
      <c r="C15" s="74"/>
      <c r="D15" s="74"/>
      <c r="E15" s="74"/>
      <c r="F15" s="75" t="n">
        <v>12</v>
      </c>
      <c r="G15" s="75"/>
      <c r="H15" s="59"/>
      <c r="I15" s="60"/>
      <c r="J15" s="60"/>
      <c r="K15" s="60"/>
    </row>
    <row r="16" customFormat="false" ht="14.25" hidden="false" customHeight="false" outlineLevel="0" collapsed="false">
      <c r="A16" s="58" t="s">
        <v>79</v>
      </c>
      <c r="B16" s="58"/>
      <c r="C16" s="58"/>
      <c r="D16" s="58"/>
      <c r="E16" s="58"/>
      <c r="F16" s="58"/>
      <c r="G16" s="58"/>
      <c r="H16" s="59"/>
      <c r="I16" s="60"/>
      <c r="J16" s="60"/>
      <c r="K16" s="60"/>
    </row>
    <row r="17" customFormat="false" ht="14.25" hidden="false" customHeight="false" outlineLevel="0" collapsed="false">
      <c r="A17" s="58"/>
      <c r="B17" s="58"/>
      <c r="C17" s="58"/>
      <c r="D17" s="58"/>
      <c r="E17" s="58"/>
      <c r="F17" s="58"/>
      <c r="G17" s="58"/>
      <c r="H17" s="59"/>
      <c r="I17" s="60"/>
      <c r="J17" s="60"/>
      <c r="K17" s="60"/>
    </row>
    <row r="18" customFormat="false" ht="14.25" hidden="false" customHeight="false" outlineLevel="0" collapsed="false">
      <c r="A18" s="58"/>
      <c r="B18" s="58"/>
      <c r="C18" s="58"/>
      <c r="D18" s="58"/>
      <c r="E18" s="58"/>
      <c r="F18" s="58"/>
      <c r="G18" s="58"/>
      <c r="H18" s="59"/>
      <c r="I18" s="60"/>
      <c r="J18" s="60"/>
      <c r="K18" s="60"/>
    </row>
    <row r="19" customFormat="false" ht="25.5" hidden="false" customHeight="true" outlineLevel="0" collapsed="false">
      <c r="A19" s="76" t="s">
        <v>80</v>
      </c>
      <c r="B19" s="77" t="s">
        <v>81</v>
      </c>
      <c r="C19" s="77"/>
      <c r="D19" s="77"/>
      <c r="E19" s="77"/>
      <c r="F19" s="77" t="s">
        <v>82</v>
      </c>
      <c r="G19" s="77"/>
      <c r="H19" s="59"/>
      <c r="I19" s="60"/>
      <c r="J19" s="60"/>
      <c r="K19" s="60"/>
    </row>
    <row r="20" customFormat="false" ht="46.5" hidden="false" customHeight="true" outlineLevel="0" collapsed="false">
      <c r="A20" s="69" t="s">
        <v>83</v>
      </c>
      <c r="B20" s="69" t="s">
        <v>84</v>
      </c>
      <c r="C20" s="69"/>
      <c r="D20" s="69"/>
      <c r="E20" s="69"/>
      <c r="F20" s="69" t="s">
        <v>85</v>
      </c>
      <c r="G20" s="69"/>
      <c r="H20" s="59"/>
      <c r="I20" s="60"/>
      <c r="J20" s="60"/>
      <c r="K20" s="60"/>
    </row>
    <row r="21" customFormat="false" ht="14.25" hidden="false" customHeight="false" outlineLevel="0" collapsed="false">
      <c r="A21" s="78"/>
      <c r="B21" s="78"/>
      <c r="C21" s="78"/>
      <c r="D21" s="78"/>
      <c r="E21" s="78"/>
      <c r="F21" s="78"/>
      <c r="G21" s="78"/>
      <c r="H21" s="59"/>
      <c r="I21" s="60"/>
      <c r="J21" s="60"/>
      <c r="K21" s="60"/>
    </row>
    <row r="22" customFormat="false" ht="13.9" hidden="false" customHeight="true" outlineLevel="0" collapsed="false">
      <c r="A22" s="79" t="s">
        <v>86</v>
      </c>
      <c r="B22" s="79"/>
      <c r="C22" s="79"/>
      <c r="D22" s="79"/>
      <c r="E22" s="79"/>
      <c r="F22" s="79"/>
      <c r="G22" s="79"/>
      <c r="H22" s="59"/>
      <c r="I22" s="60"/>
      <c r="J22" s="60"/>
      <c r="K22" s="60"/>
    </row>
    <row r="23" customFormat="false" ht="14.25" hidden="false" customHeight="false" outlineLevel="0" collapsed="false">
      <c r="A23" s="79"/>
      <c r="B23" s="79"/>
      <c r="C23" s="79"/>
      <c r="D23" s="79"/>
      <c r="E23" s="79"/>
      <c r="F23" s="79"/>
      <c r="G23" s="79"/>
      <c r="H23" s="59"/>
      <c r="I23" s="60"/>
      <c r="J23" s="60"/>
      <c r="K23" s="60"/>
    </row>
    <row r="24" customFormat="false" ht="14.25" hidden="false" customHeight="true" outlineLevel="0" collapsed="false">
      <c r="A24" s="79" t="s">
        <v>87</v>
      </c>
      <c r="B24" s="79"/>
      <c r="C24" s="79"/>
      <c r="D24" s="79"/>
      <c r="E24" s="79"/>
      <c r="F24" s="79"/>
      <c r="G24" s="79"/>
      <c r="H24" s="59"/>
      <c r="I24" s="60"/>
      <c r="J24" s="60"/>
      <c r="K24" s="60"/>
    </row>
    <row r="25" customFormat="false" ht="14.25" hidden="false" customHeight="false" outlineLevel="0" collapsed="false">
      <c r="A25" s="79"/>
      <c r="B25" s="79"/>
      <c r="C25" s="79"/>
      <c r="D25" s="79"/>
      <c r="E25" s="79"/>
      <c r="F25" s="79"/>
      <c r="G25" s="79"/>
      <c r="H25" s="59"/>
      <c r="I25" s="60"/>
      <c r="J25" s="60"/>
      <c r="K25" s="60"/>
    </row>
    <row r="26" customFormat="false" ht="14.25" hidden="false" customHeight="false" outlineLevel="0" collapsed="false">
      <c r="A26" s="80"/>
      <c r="B26" s="80"/>
      <c r="C26" s="80"/>
      <c r="D26" s="80"/>
      <c r="E26" s="80"/>
      <c r="F26" s="80"/>
      <c r="G26" s="80"/>
      <c r="H26" s="59"/>
      <c r="I26" s="60"/>
      <c r="J26" s="60"/>
      <c r="K26" s="60"/>
    </row>
    <row r="27" customFormat="false" ht="14.25" hidden="false" customHeight="false" outlineLevel="0" collapsed="false">
      <c r="A27" s="80"/>
      <c r="B27" s="80"/>
      <c r="C27" s="80"/>
      <c r="D27" s="80"/>
      <c r="E27" s="80"/>
      <c r="F27" s="80"/>
      <c r="G27" s="80"/>
      <c r="H27" s="59"/>
      <c r="I27" s="60"/>
      <c r="J27" s="60"/>
      <c r="K27" s="60"/>
    </row>
    <row r="28" customFormat="false" ht="14.25" hidden="false" customHeight="true" outlineLevel="0" collapsed="false">
      <c r="A28" s="81" t="s">
        <v>88</v>
      </c>
      <c r="B28" s="81"/>
      <c r="C28" s="81"/>
      <c r="D28" s="81"/>
      <c r="E28" s="81"/>
      <c r="F28" s="81"/>
      <c r="G28" s="81"/>
      <c r="H28" s="59"/>
      <c r="I28" s="60"/>
      <c r="J28" s="60"/>
      <c r="K28" s="60"/>
    </row>
    <row r="29" customFormat="false" ht="14.25" hidden="false" customHeight="false" outlineLevel="0" collapsed="false">
      <c r="A29" s="82"/>
      <c r="B29" s="80"/>
      <c r="C29" s="83"/>
      <c r="D29" s="80"/>
      <c r="E29" s="80"/>
      <c r="F29" s="80"/>
      <c r="G29" s="80"/>
      <c r="H29" s="59"/>
      <c r="I29" s="60"/>
      <c r="J29" s="60"/>
      <c r="K29" s="60"/>
    </row>
    <row r="30" customFormat="false" ht="14.25" hidden="false" customHeight="false" outlineLevel="0" collapsed="false">
      <c r="A30" s="84" t="s">
        <v>89</v>
      </c>
      <c r="B30" s="84"/>
      <c r="C30" s="84"/>
      <c r="D30" s="84"/>
      <c r="E30" s="84"/>
      <c r="F30" s="84"/>
      <c r="G30" s="84"/>
      <c r="H30" s="59"/>
      <c r="I30" s="60"/>
      <c r="J30" s="60"/>
      <c r="K30" s="60"/>
    </row>
    <row r="31" customFormat="false" ht="14.25" hidden="false" customHeight="false" outlineLevel="0" collapsed="false">
      <c r="A31" s="85" t="s">
        <v>90</v>
      </c>
      <c r="B31" s="85"/>
      <c r="C31" s="85"/>
      <c r="D31" s="85"/>
      <c r="E31" s="85"/>
      <c r="F31" s="85"/>
      <c r="G31" s="85"/>
      <c r="H31" s="59"/>
      <c r="I31" s="60"/>
      <c r="J31" s="60"/>
      <c r="K31" s="60"/>
    </row>
    <row r="32" customFormat="false" ht="14.25" hidden="false" customHeight="false" outlineLevel="0" collapsed="false">
      <c r="A32" s="86"/>
      <c r="B32" s="87"/>
      <c r="C32" s="87"/>
      <c r="D32" s="87"/>
      <c r="E32" s="87"/>
      <c r="F32" s="87"/>
      <c r="G32" s="87"/>
      <c r="H32" s="59"/>
      <c r="I32" s="60"/>
      <c r="J32" s="60"/>
      <c r="K32" s="60"/>
    </row>
    <row r="33" customFormat="false" ht="14.25" hidden="false" customHeight="false" outlineLevel="0" collapsed="false">
      <c r="A33" s="86"/>
      <c r="B33" s="87"/>
      <c r="C33" s="87"/>
      <c r="D33" s="87"/>
      <c r="E33" s="87"/>
      <c r="F33" s="87"/>
      <c r="G33" s="87"/>
      <c r="H33" s="59"/>
      <c r="I33" s="60"/>
      <c r="J33" s="60"/>
      <c r="K33" s="60"/>
    </row>
    <row r="34" customFormat="false" ht="13.9" hidden="false" customHeight="true" outlineLevel="0" collapsed="false">
      <c r="A34" s="88" t="s">
        <v>91</v>
      </c>
      <c r="B34" s="88"/>
      <c r="C34" s="88"/>
      <c r="D34" s="88"/>
      <c r="E34" s="88"/>
      <c r="F34" s="88"/>
      <c r="G34" s="88"/>
      <c r="H34" s="59"/>
      <c r="I34" s="60"/>
      <c r="J34" s="60"/>
      <c r="K34" s="60"/>
    </row>
    <row r="35" customFormat="false" ht="26.45" hidden="false" customHeight="true" outlineLevel="0" collapsed="false">
      <c r="A35" s="89" t="n">
        <v>1</v>
      </c>
      <c r="B35" s="90" t="s">
        <v>92</v>
      </c>
      <c r="C35" s="90"/>
      <c r="D35" s="90"/>
      <c r="E35" s="90"/>
      <c r="F35" s="91" t="str">
        <f aca="false">A20</f>
        <v>Limpeza e Conservação</v>
      </c>
      <c r="G35" s="91"/>
      <c r="H35" s="59"/>
      <c r="I35" s="60"/>
      <c r="J35" s="60"/>
      <c r="K35" s="60"/>
    </row>
    <row r="36" customFormat="false" ht="13.9" hidden="false" customHeight="true" outlineLevel="0" collapsed="false">
      <c r="A36" s="89" t="n">
        <v>2</v>
      </c>
      <c r="B36" s="90" t="s">
        <v>93</v>
      </c>
      <c r="C36" s="90"/>
      <c r="D36" s="90"/>
      <c r="E36" s="90"/>
      <c r="F36" s="92" t="s">
        <v>94</v>
      </c>
      <c r="G36" s="92"/>
      <c r="H36" s="59"/>
      <c r="I36" s="60"/>
      <c r="J36" s="60"/>
      <c r="K36" s="60"/>
    </row>
    <row r="37" customFormat="false" ht="13.9" hidden="false" customHeight="true" outlineLevel="0" collapsed="false">
      <c r="A37" s="89" t="n">
        <v>3</v>
      </c>
      <c r="B37" s="90" t="s">
        <v>95</v>
      </c>
      <c r="C37" s="90"/>
      <c r="D37" s="90"/>
      <c r="E37" s="90"/>
      <c r="F37" s="93" t="n">
        <v>1236.43</v>
      </c>
      <c r="G37" s="93"/>
      <c r="H37" s="59"/>
      <c r="I37" s="60"/>
      <c r="J37" s="60"/>
      <c r="K37" s="60"/>
    </row>
    <row r="38" customFormat="false" ht="13.9" hidden="false" customHeight="true" outlineLevel="0" collapsed="false">
      <c r="A38" s="89" t="n">
        <v>4</v>
      </c>
      <c r="B38" s="90" t="s">
        <v>96</v>
      </c>
      <c r="C38" s="90"/>
      <c r="D38" s="90"/>
      <c r="E38" s="90"/>
      <c r="F38" s="94" t="n">
        <v>44562</v>
      </c>
      <c r="G38" s="94"/>
      <c r="H38" s="59"/>
      <c r="I38" s="60"/>
      <c r="J38" s="60"/>
      <c r="K38" s="60"/>
    </row>
    <row r="39" customFormat="false" ht="14.25" hidden="false" customHeight="false" outlineLevel="0" collapsed="false">
      <c r="A39" s="95"/>
      <c r="B39" s="96"/>
      <c r="C39" s="96"/>
      <c r="D39" s="96"/>
      <c r="E39" s="96"/>
      <c r="F39" s="97"/>
      <c r="G39" s="97"/>
      <c r="H39" s="59"/>
      <c r="I39" s="60"/>
      <c r="J39" s="60"/>
      <c r="K39" s="60"/>
    </row>
    <row r="40" customFormat="false" ht="14.25" hidden="false" customHeight="true" outlineLevel="0" collapsed="false">
      <c r="A40" s="98" t="s">
        <v>97</v>
      </c>
      <c r="B40" s="98"/>
      <c r="C40" s="98"/>
      <c r="D40" s="98"/>
      <c r="E40" s="98"/>
      <c r="F40" s="98"/>
      <c r="G40" s="98"/>
      <c r="H40" s="59"/>
      <c r="I40" s="60"/>
      <c r="J40" s="60"/>
      <c r="K40" s="60"/>
    </row>
    <row r="41" customFormat="false" ht="14.25" hidden="false" customHeight="true" outlineLevel="0" collapsed="false">
      <c r="A41" s="99"/>
      <c r="B41" s="99"/>
      <c r="C41" s="99"/>
      <c r="D41" s="99"/>
      <c r="E41" s="99"/>
      <c r="F41" s="99"/>
      <c r="G41" s="99"/>
      <c r="H41" s="59"/>
      <c r="I41" s="60"/>
      <c r="J41" s="60"/>
      <c r="K41" s="60"/>
    </row>
    <row r="42" customFormat="false" ht="13.9" hidden="false" customHeight="true" outlineLevel="0" collapsed="false">
      <c r="A42" s="100" t="s">
        <v>98</v>
      </c>
      <c r="B42" s="100"/>
      <c r="C42" s="100"/>
      <c r="D42" s="100"/>
      <c r="E42" s="100"/>
      <c r="F42" s="100"/>
      <c r="G42" s="100"/>
      <c r="H42" s="59"/>
      <c r="I42" s="60"/>
      <c r="J42" s="60"/>
      <c r="K42" s="60"/>
    </row>
    <row r="43" customFormat="false" ht="13.9" hidden="false" customHeight="true" outlineLevel="0" collapsed="false">
      <c r="A43" s="100"/>
      <c r="B43" s="100"/>
      <c r="C43" s="100"/>
      <c r="D43" s="100"/>
      <c r="E43" s="100"/>
      <c r="F43" s="100"/>
      <c r="G43" s="100"/>
      <c r="H43" s="59"/>
      <c r="I43" s="60"/>
      <c r="J43" s="60"/>
      <c r="K43" s="60"/>
    </row>
    <row r="44" customFormat="false" ht="13.9" hidden="false" customHeight="true" outlineLevel="0" collapsed="false">
      <c r="A44" s="100"/>
      <c r="B44" s="100"/>
      <c r="C44" s="100"/>
      <c r="D44" s="100"/>
      <c r="E44" s="100"/>
      <c r="F44" s="100"/>
      <c r="G44" s="100"/>
      <c r="H44" s="59"/>
      <c r="I44" s="60"/>
      <c r="J44" s="60"/>
      <c r="K44" s="60"/>
    </row>
    <row r="45" customFormat="false" ht="14.25" hidden="false" customHeight="true" outlineLevel="0" collapsed="false">
      <c r="A45" s="101" t="s">
        <v>99</v>
      </c>
      <c r="B45" s="101"/>
      <c r="C45" s="101"/>
      <c r="D45" s="101"/>
      <c r="E45" s="101"/>
      <c r="F45" s="101"/>
      <c r="G45" s="101"/>
      <c r="H45" s="59"/>
      <c r="I45" s="60"/>
      <c r="J45" s="60"/>
      <c r="K45" s="60"/>
    </row>
    <row r="46" customFormat="false" ht="13.9" hidden="false" customHeight="true" outlineLevel="0" collapsed="false">
      <c r="A46" s="76" t="n">
        <v>1</v>
      </c>
      <c r="B46" s="77" t="s">
        <v>100</v>
      </c>
      <c r="C46" s="77"/>
      <c r="D46" s="77"/>
      <c r="E46" s="77"/>
      <c r="F46" s="77" t="s">
        <v>101</v>
      </c>
      <c r="G46" s="77"/>
      <c r="H46" s="59"/>
      <c r="I46" s="60"/>
      <c r="J46" s="60"/>
      <c r="K46" s="60"/>
    </row>
    <row r="47" customFormat="false" ht="13.9" hidden="false" customHeight="true" outlineLevel="0" collapsed="false">
      <c r="A47" s="102" t="s">
        <v>68</v>
      </c>
      <c r="B47" s="103" t="s">
        <v>102</v>
      </c>
      <c r="C47" s="103"/>
      <c r="D47" s="103"/>
      <c r="E47" s="103"/>
      <c r="F47" s="104" t="n">
        <f aca="false">F37</f>
        <v>1236.43</v>
      </c>
      <c r="G47" s="104"/>
      <c r="H47" s="59"/>
      <c r="I47" s="60"/>
      <c r="J47" s="60"/>
      <c r="K47" s="60"/>
    </row>
    <row r="48" customFormat="false" ht="13.9" hidden="false" customHeight="true" outlineLevel="0" collapsed="false">
      <c r="A48" s="105" t="s">
        <v>103</v>
      </c>
      <c r="B48" s="105"/>
      <c r="C48" s="105"/>
      <c r="D48" s="105"/>
      <c r="E48" s="105"/>
      <c r="F48" s="106" t="n">
        <f aca="false">SUM(F47)</f>
        <v>1236.43</v>
      </c>
      <c r="G48" s="106"/>
      <c r="H48" s="59"/>
      <c r="I48" s="60"/>
      <c r="J48" s="60"/>
      <c r="K48" s="60"/>
    </row>
    <row r="49" customFormat="false" ht="13.9" hidden="false" customHeight="true" outlineLevel="0" collapsed="false">
      <c r="A49" s="100" t="s">
        <v>104</v>
      </c>
      <c r="B49" s="100"/>
      <c r="C49" s="100"/>
      <c r="D49" s="100"/>
      <c r="E49" s="100"/>
      <c r="F49" s="100"/>
      <c r="G49" s="100"/>
      <c r="H49" s="59"/>
      <c r="I49" s="60"/>
      <c r="J49" s="60"/>
      <c r="K49" s="60"/>
    </row>
    <row r="50" customFormat="false" ht="14.25" hidden="false" customHeight="false" outlineLevel="0" collapsed="false">
      <c r="A50" s="100"/>
      <c r="B50" s="100"/>
      <c r="C50" s="100"/>
      <c r="D50" s="100"/>
      <c r="E50" s="100"/>
      <c r="F50" s="100"/>
      <c r="G50" s="100"/>
      <c r="H50" s="59"/>
      <c r="I50" s="60"/>
      <c r="J50" s="60"/>
      <c r="K50" s="60"/>
    </row>
    <row r="51" customFormat="false" ht="14.25" hidden="false" customHeight="false" outlineLevel="0" collapsed="false">
      <c r="A51" s="100"/>
      <c r="B51" s="100"/>
      <c r="C51" s="100"/>
      <c r="D51" s="100"/>
      <c r="E51" s="100"/>
      <c r="F51" s="100"/>
      <c r="G51" s="100"/>
      <c r="H51" s="59"/>
      <c r="I51" s="60"/>
      <c r="J51" s="60"/>
      <c r="K51" s="60"/>
    </row>
    <row r="52" s="56" customFormat="true" ht="14.25" hidden="false" customHeight="true" outlineLevel="0" collapsed="false">
      <c r="A52" s="107" t="s">
        <v>105</v>
      </c>
      <c r="B52" s="107"/>
      <c r="C52" s="107"/>
      <c r="D52" s="107"/>
      <c r="E52" s="107"/>
      <c r="F52" s="107"/>
      <c r="G52" s="107"/>
      <c r="H52" s="59"/>
      <c r="I52" s="60"/>
      <c r="J52" s="60"/>
      <c r="K52" s="60"/>
    </row>
    <row r="53" s="56" customFormat="true" ht="14.25" hidden="false" customHeight="false" outlineLevel="0" collapsed="false">
      <c r="A53" s="86"/>
      <c r="B53" s="87"/>
      <c r="C53" s="87"/>
      <c r="D53" s="87"/>
      <c r="E53" s="87"/>
      <c r="F53" s="87"/>
      <c r="G53" s="87"/>
      <c r="H53" s="59"/>
      <c r="I53" s="60"/>
      <c r="J53" s="60"/>
      <c r="K53" s="60"/>
    </row>
    <row r="54" s="56" customFormat="true" ht="13.9" hidden="false" customHeight="true" outlineLevel="0" collapsed="false">
      <c r="A54" s="108" t="s">
        <v>106</v>
      </c>
      <c r="B54" s="108"/>
      <c r="C54" s="108"/>
      <c r="D54" s="108"/>
      <c r="E54" s="108"/>
      <c r="F54" s="108"/>
      <c r="G54" s="108"/>
      <c r="H54" s="59"/>
      <c r="I54" s="60"/>
      <c r="J54" s="60"/>
      <c r="K54" s="60"/>
    </row>
    <row r="55" s="56" customFormat="true" ht="14.25" hidden="false" customHeight="true" outlineLevel="0" collapsed="false">
      <c r="A55" s="109"/>
      <c r="B55" s="109"/>
      <c r="C55" s="109"/>
      <c r="D55" s="109"/>
      <c r="E55" s="109"/>
      <c r="F55" s="109"/>
      <c r="G55" s="109"/>
      <c r="H55" s="59"/>
      <c r="I55" s="60"/>
      <c r="J55" s="60"/>
      <c r="K55" s="60"/>
    </row>
    <row r="56" s="56" customFormat="true" ht="23.25" hidden="false" customHeight="true" outlineLevel="0" collapsed="false">
      <c r="A56" s="110" t="s">
        <v>107</v>
      </c>
      <c r="B56" s="110" t="s">
        <v>108</v>
      </c>
      <c r="C56" s="110"/>
      <c r="D56" s="110"/>
      <c r="E56" s="110"/>
      <c r="F56" s="110" t="s">
        <v>109</v>
      </c>
      <c r="G56" s="110" t="s">
        <v>101</v>
      </c>
      <c r="H56" s="59"/>
      <c r="I56" s="60"/>
      <c r="J56" s="60"/>
      <c r="K56" s="60"/>
    </row>
    <row r="57" s="56" customFormat="true" ht="13.9" hidden="false" customHeight="true" outlineLevel="0" collapsed="false">
      <c r="A57" s="111" t="s">
        <v>68</v>
      </c>
      <c r="B57" s="112" t="s">
        <v>110</v>
      </c>
      <c r="C57" s="112"/>
      <c r="D57" s="112"/>
      <c r="E57" s="112"/>
      <c r="F57" s="113" t="n">
        <v>0.0833</v>
      </c>
      <c r="G57" s="114" t="n">
        <f aca="false">F48*F57</f>
        <v>102.994619</v>
      </c>
      <c r="H57" s="59"/>
      <c r="I57" s="60"/>
      <c r="J57" s="60"/>
      <c r="K57" s="60"/>
    </row>
    <row r="58" s="56" customFormat="true" ht="13.9" hidden="false" customHeight="true" outlineLevel="0" collapsed="false">
      <c r="A58" s="111" t="s">
        <v>71</v>
      </c>
      <c r="B58" s="112" t="s">
        <v>111</v>
      </c>
      <c r="C58" s="112"/>
      <c r="D58" s="112"/>
      <c r="E58" s="112"/>
      <c r="F58" s="115" t="n">
        <v>0.0833</v>
      </c>
      <c r="G58" s="114" t="n">
        <f aca="false">F48*F58</f>
        <v>102.994619</v>
      </c>
      <c r="H58" s="59"/>
      <c r="I58" s="60"/>
      <c r="J58" s="60"/>
      <c r="K58" s="60"/>
    </row>
    <row r="59" s="56" customFormat="true" ht="13.9" hidden="false" customHeight="true" outlineLevel="0" collapsed="false">
      <c r="A59" s="69" t="s">
        <v>74</v>
      </c>
      <c r="B59" s="116" t="s">
        <v>112</v>
      </c>
      <c r="C59" s="116"/>
      <c r="D59" s="116"/>
      <c r="E59" s="116"/>
      <c r="F59" s="115" t="n">
        <v>0.0278</v>
      </c>
      <c r="G59" s="114" t="n">
        <f aca="false">F48*F59</f>
        <v>34.372754</v>
      </c>
      <c r="H59" s="59"/>
      <c r="I59" s="60"/>
      <c r="J59" s="60"/>
      <c r="K59" s="60"/>
    </row>
    <row r="60" s="56" customFormat="true" ht="13.9" hidden="false" customHeight="true" outlineLevel="0" collapsed="false">
      <c r="A60" s="76" t="s">
        <v>103</v>
      </c>
      <c r="B60" s="76"/>
      <c r="C60" s="76"/>
      <c r="D60" s="76"/>
      <c r="E60" s="76"/>
      <c r="F60" s="117" t="n">
        <f aca="false">F57+F58+F59</f>
        <v>0.1944</v>
      </c>
      <c r="G60" s="118" t="n">
        <f aca="false">G57+G58+G59</f>
        <v>240.361992</v>
      </c>
      <c r="H60" s="59"/>
      <c r="I60" s="60"/>
      <c r="J60" s="60"/>
      <c r="K60" s="60"/>
    </row>
    <row r="61" s="56" customFormat="true" ht="14.25" hidden="false" customHeight="true" outlineLevel="0" collapsed="false">
      <c r="A61" s="119" t="s">
        <v>113</v>
      </c>
      <c r="B61" s="119"/>
      <c r="C61" s="119"/>
      <c r="D61" s="119"/>
      <c r="E61" s="119"/>
      <c r="F61" s="119"/>
      <c r="G61" s="119"/>
      <c r="H61" s="59"/>
      <c r="I61" s="60"/>
      <c r="J61" s="60"/>
      <c r="K61" s="60"/>
    </row>
    <row r="62" s="56" customFormat="true" ht="14.25" hidden="false" customHeight="false" outlineLevel="0" collapsed="false">
      <c r="A62" s="119"/>
      <c r="B62" s="119"/>
      <c r="C62" s="119"/>
      <c r="D62" s="119"/>
      <c r="E62" s="119"/>
      <c r="F62" s="119"/>
      <c r="G62" s="119"/>
      <c r="H62" s="59"/>
      <c r="I62" s="60"/>
      <c r="J62" s="60"/>
      <c r="K62" s="60"/>
    </row>
    <row r="63" s="56" customFormat="true" ht="13.9" hidden="false" customHeight="true" outlineLevel="0" collapsed="false">
      <c r="A63" s="119"/>
      <c r="B63" s="119"/>
      <c r="C63" s="119"/>
      <c r="D63" s="119"/>
      <c r="E63" s="119"/>
      <c r="F63" s="119"/>
      <c r="G63" s="119"/>
      <c r="H63" s="59"/>
      <c r="I63" s="60"/>
      <c r="J63" s="60"/>
      <c r="K63" s="60"/>
    </row>
    <row r="64" s="56" customFormat="true" ht="19.5" hidden="false" customHeight="true" outlineLevel="0" collapsed="false">
      <c r="A64" s="120" t="s">
        <v>114</v>
      </c>
      <c r="B64" s="120"/>
      <c r="C64" s="120"/>
      <c r="D64" s="120"/>
      <c r="E64" s="120"/>
      <c r="F64" s="120"/>
      <c r="G64" s="120"/>
      <c r="H64" s="59"/>
      <c r="I64" s="60"/>
      <c r="J64" s="60"/>
      <c r="K64" s="60"/>
    </row>
    <row r="65" s="56" customFormat="true" ht="13.9" hidden="false" customHeight="true" outlineLevel="0" collapsed="false">
      <c r="A65" s="120"/>
      <c r="B65" s="120"/>
      <c r="C65" s="120"/>
      <c r="D65" s="120"/>
      <c r="E65" s="120"/>
      <c r="F65" s="120"/>
      <c r="G65" s="120"/>
      <c r="H65" s="59"/>
      <c r="I65" s="60"/>
      <c r="J65" s="60"/>
      <c r="K65" s="60"/>
    </row>
    <row r="66" s="56" customFormat="true" ht="13.9" hidden="false" customHeight="true" outlineLevel="0" collapsed="false">
      <c r="A66" s="120"/>
      <c r="B66" s="120"/>
      <c r="C66" s="120"/>
      <c r="D66" s="120"/>
      <c r="E66" s="120"/>
      <c r="F66" s="120"/>
      <c r="G66" s="120"/>
      <c r="H66" s="59"/>
      <c r="I66" s="60"/>
      <c r="J66" s="60"/>
      <c r="K66" s="60"/>
    </row>
    <row r="67" s="56" customFormat="true" ht="14.25" hidden="false" customHeight="true" outlineLevel="0" collapsed="false">
      <c r="A67" s="121" t="s">
        <v>115</v>
      </c>
      <c r="B67" s="121"/>
      <c r="C67" s="121"/>
      <c r="D67" s="121"/>
      <c r="E67" s="121"/>
      <c r="F67" s="121"/>
      <c r="G67" s="121"/>
      <c r="H67" s="59"/>
      <c r="I67" s="60"/>
      <c r="J67" s="60"/>
      <c r="K67" s="60"/>
    </row>
    <row r="68" s="56" customFormat="true" ht="9.75" hidden="false" customHeight="true" outlineLevel="0" collapsed="false">
      <c r="A68" s="121"/>
      <c r="B68" s="121"/>
      <c r="C68" s="121"/>
      <c r="D68" s="121"/>
      <c r="E68" s="121"/>
      <c r="F68" s="121"/>
      <c r="G68" s="121"/>
      <c r="H68" s="59"/>
      <c r="I68" s="60"/>
      <c r="J68" s="60"/>
      <c r="K68" s="60"/>
    </row>
    <row r="69" s="56" customFormat="true" ht="9.75" hidden="false" customHeight="true" outlineLevel="0" collapsed="false">
      <c r="A69" s="121"/>
      <c r="B69" s="121"/>
      <c r="C69" s="121"/>
      <c r="D69" s="121"/>
      <c r="E69" s="121"/>
      <c r="F69" s="121"/>
      <c r="G69" s="121"/>
      <c r="H69" s="59"/>
      <c r="I69" s="60"/>
      <c r="J69" s="60"/>
      <c r="K69" s="60"/>
    </row>
    <row r="70" s="56" customFormat="true" ht="14.25" hidden="false" customHeight="true" outlineLevel="0" collapsed="false">
      <c r="A70" s="122" t="s">
        <v>116</v>
      </c>
      <c r="B70" s="122"/>
      <c r="C70" s="122"/>
      <c r="D70" s="122"/>
      <c r="E70" s="122"/>
      <c r="F70" s="122"/>
      <c r="G70" s="123" t="n">
        <f aca="false">F48+G60</f>
        <v>1476.791992</v>
      </c>
      <c r="H70" s="59"/>
      <c r="I70" s="60"/>
      <c r="J70" s="60"/>
      <c r="K70" s="60"/>
    </row>
    <row r="71" s="56" customFormat="true" ht="14.25" hidden="false" customHeight="false" outlineLevel="0" collapsed="false">
      <c r="A71" s="95"/>
      <c r="B71" s="87"/>
      <c r="C71" s="87"/>
      <c r="D71" s="87"/>
      <c r="E71" s="87"/>
      <c r="F71" s="87"/>
      <c r="G71" s="87"/>
      <c r="H71" s="59"/>
      <c r="I71" s="60"/>
      <c r="J71" s="60"/>
      <c r="K71" s="60"/>
    </row>
    <row r="72" s="56" customFormat="true" ht="13.9" hidden="false" customHeight="true" outlineLevel="0" collapsed="false">
      <c r="A72" s="124" t="s">
        <v>117</v>
      </c>
      <c r="B72" s="125" t="s">
        <v>118</v>
      </c>
      <c r="C72" s="125"/>
      <c r="D72" s="125"/>
      <c r="E72" s="125"/>
      <c r="F72" s="125" t="s">
        <v>119</v>
      </c>
      <c r="G72" s="125" t="s">
        <v>101</v>
      </c>
      <c r="H72" s="59"/>
      <c r="I72" s="60"/>
      <c r="J72" s="60"/>
      <c r="K72" s="60"/>
    </row>
    <row r="73" s="56" customFormat="true" ht="13.9" hidden="false" customHeight="true" outlineLevel="0" collapsed="false">
      <c r="A73" s="126" t="s">
        <v>68</v>
      </c>
      <c r="B73" s="127" t="s">
        <v>120</v>
      </c>
      <c r="C73" s="127"/>
      <c r="D73" s="127"/>
      <c r="E73" s="127"/>
      <c r="F73" s="128" t="n">
        <v>0.2</v>
      </c>
      <c r="G73" s="129" t="n">
        <f aca="false">G70*F73</f>
        <v>295.3583984</v>
      </c>
      <c r="H73" s="59"/>
      <c r="I73" s="60"/>
      <c r="J73" s="60"/>
      <c r="K73" s="60"/>
    </row>
    <row r="74" s="56" customFormat="true" ht="13.9" hidden="false" customHeight="true" outlineLevel="0" collapsed="false">
      <c r="A74" s="126" t="s">
        <v>71</v>
      </c>
      <c r="B74" s="127" t="s">
        <v>121</v>
      </c>
      <c r="C74" s="127"/>
      <c r="D74" s="127"/>
      <c r="E74" s="127"/>
      <c r="F74" s="128" t="n">
        <v>0.025</v>
      </c>
      <c r="G74" s="129" t="n">
        <f aca="false">G70*F74</f>
        <v>36.9197998</v>
      </c>
      <c r="H74" s="59"/>
      <c r="I74" s="60"/>
      <c r="J74" s="60"/>
      <c r="K74" s="60"/>
    </row>
    <row r="75" s="56" customFormat="true" ht="13.9" hidden="false" customHeight="true" outlineLevel="0" collapsed="false">
      <c r="A75" s="126" t="s">
        <v>74</v>
      </c>
      <c r="B75" s="127" t="s">
        <v>122</v>
      </c>
      <c r="C75" s="127"/>
      <c r="D75" s="127"/>
      <c r="E75" s="127"/>
      <c r="F75" s="128" t="n">
        <v>0.03</v>
      </c>
      <c r="G75" s="129" t="n">
        <f aca="false">G70*F75</f>
        <v>44.30375976</v>
      </c>
      <c r="H75" s="59"/>
      <c r="I75" s="60"/>
      <c r="J75" s="60"/>
      <c r="K75" s="60"/>
    </row>
    <row r="76" s="56" customFormat="true" ht="13.9" hidden="false" customHeight="true" outlineLevel="0" collapsed="false">
      <c r="A76" s="126" t="s">
        <v>77</v>
      </c>
      <c r="B76" s="127" t="s">
        <v>123</v>
      </c>
      <c r="C76" s="127"/>
      <c r="D76" s="127"/>
      <c r="E76" s="127"/>
      <c r="F76" s="128" t="n">
        <v>0.015</v>
      </c>
      <c r="G76" s="129" t="n">
        <f aca="false">G70*F76</f>
        <v>22.15187988</v>
      </c>
      <c r="H76" s="59"/>
      <c r="I76" s="60"/>
      <c r="J76" s="60"/>
      <c r="K76" s="60"/>
    </row>
    <row r="77" s="56" customFormat="true" ht="13.9" hidden="false" customHeight="true" outlineLevel="0" collapsed="false">
      <c r="A77" s="126" t="s">
        <v>124</v>
      </c>
      <c r="B77" s="127" t="s">
        <v>125</v>
      </c>
      <c r="C77" s="127"/>
      <c r="D77" s="127"/>
      <c r="E77" s="127"/>
      <c r="F77" s="128" t="n">
        <v>0.01</v>
      </c>
      <c r="G77" s="129" t="n">
        <f aca="false">G70*F77</f>
        <v>14.76791992</v>
      </c>
      <c r="H77" s="59"/>
      <c r="I77" s="60"/>
      <c r="J77" s="60"/>
      <c r="K77" s="60"/>
    </row>
    <row r="78" s="56" customFormat="true" ht="13.9" hidden="false" customHeight="true" outlineLevel="0" collapsed="false">
      <c r="A78" s="126" t="s">
        <v>126</v>
      </c>
      <c r="B78" s="127" t="s">
        <v>127</v>
      </c>
      <c r="C78" s="127"/>
      <c r="D78" s="127"/>
      <c r="E78" s="127"/>
      <c r="F78" s="128" t="n">
        <v>0.006</v>
      </c>
      <c r="G78" s="129" t="n">
        <f aca="false">G70*F78</f>
        <v>8.860751952</v>
      </c>
      <c r="H78" s="59"/>
      <c r="I78" s="60"/>
      <c r="J78" s="60"/>
      <c r="K78" s="60"/>
    </row>
    <row r="79" s="56" customFormat="true" ht="13.9" hidden="false" customHeight="true" outlineLevel="0" collapsed="false">
      <c r="A79" s="126" t="s">
        <v>128</v>
      </c>
      <c r="B79" s="90" t="s">
        <v>129</v>
      </c>
      <c r="C79" s="90"/>
      <c r="D79" s="90"/>
      <c r="E79" s="90"/>
      <c r="F79" s="128" t="n">
        <v>0.002</v>
      </c>
      <c r="G79" s="129" t="n">
        <f aca="false">G70*F79</f>
        <v>2.953583984</v>
      </c>
      <c r="H79" s="59"/>
      <c r="I79" s="60"/>
      <c r="J79" s="60"/>
      <c r="K79" s="60"/>
    </row>
    <row r="80" s="56" customFormat="true" ht="13.9" hidden="false" customHeight="true" outlineLevel="0" collapsed="false">
      <c r="A80" s="126" t="s">
        <v>130</v>
      </c>
      <c r="B80" s="90" t="s">
        <v>131</v>
      </c>
      <c r="C80" s="90"/>
      <c r="D80" s="90"/>
      <c r="E80" s="90"/>
      <c r="F80" s="128" t="n">
        <v>0.08</v>
      </c>
      <c r="G80" s="129" t="n">
        <f aca="false">G70*F80</f>
        <v>118.14335936</v>
      </c>
      <c r="H80" s="59"/>
      <c r="I80" s="60"/>
      <c r="J80" s="60"/>
      <c r="K80" s="60"/>
    </row>
    <row r="81" s="56" customFormat="true" ht="14.25" hidden="false" customHeight="true" outlineLevel="0" collapsed="false">
      <c r="A81" s="124" t="s">
        <v>103</v>
      </c>
      <c r="B81" s="124"/>
      <c r="C81" s="124"/>
      <c r="D81" s="124"/>
      <c r="E81" s="124"/>
      <c r="F81" s="130" t="n">
        <v>0.368</v>
      </c>
      <c r="G81" s="131" t="n">
        <f aca="false">G70*F81</f>
        <v>543.459453056</v>
      </c>
      <c r="H81" s="59"/>
      <c r="I81" s="60"/>
      <c r="J81" s="60"/>
      <c r="K81" s="60"/>
    </row>
    <row r="82" s="56" customFormat="true" ht="13.9" hidden="false" customHeight="true" outlineLevel="0" collapsed="false">
      <c r="A82" s="68"/>
      <c r="B82" s="87"/>
      <c r="C82" s="87"/>
      <c r="D82" s="87"/>
      <c r="E82" s="87"/>
      <c r="F82" s="87"/>
      <c r="G82" s="87"/>
      <c r="H82" s="59"/>
      <c r="I82" s="60"/>
      <c r="J82" s="60"/>
      <c r="K82" s="60"/>
    </row>
    <row r="83" s="56" customFormat="true" ht="14.25" hidden="false" customHeight="true" outlineLevel="0" collapsed="false">
      <c r="A83" s="132" t="s">
        <v>132</v>
      </c>
      <c r="B83" s="132"/>
      <c r="C83" s="132"/>
      <c r="D83" s="132"/>
      <c r="E83" s="132"/>
      <c r="F83" s="132"/>
      <c r="G83" s="132"/>
      <c r="H83" s="59"/>
      <c r="I83" s="60"/>
      <c r="J83" s="60"/>
      <c r="K83" s="60"/>
    </row>
    <row r="84" s="56" customFormat="true" ht="13.9" hidden="false" customHeight="true" outlineLevel="0" collapsed="false">
      <c r="A84" s="132"/>
      <c r="B84" s="132"/>
      <c r="C84" s="132"/>
      <c r="D84" s="132"/>
      <c r="E84" s="132"/>
      <c r="F84" s="132"/>
      <c r="G84" s="132"/>
      <c r="H84" s="59"/>
      <c r="I84" s="60"/>
      <c r="J84" s="60"/>
      <c r="K84" s="60"/>
    </row>
    <row r="85" s="56" customFormat="true" ht="14.25" hidden="false" customHeight="true" outlineLevel="0" collapsed="false">
      <c r="A85" s="132" t="s">
        <v>133</v>
      </c>
      <c r="B85" s="132"/>
      <c r="C85" s="132"/>
      <c r="D85" s="132"/>
      <c r="E85" s="132"/>
      <c r="F85" s="132"/>
      <c r="G85" s="132"/>
      <c r="H85" s="59"/>
      <c r="I85" s="60"/>
      <c r="J85" s="60"/>
      <c r="K85" s="60"/>
    </row>
    <row r="86" s="56" customFormat="true" ht="13.7" hidden="false" customHeight="true" outlineLevel="0" collapsed="false">
      <c r="A86" s="132"/>
      <c r="B86" s="132"/>
      <c r="C86" s="132"/>
      <c r="D86" s="132"/>
      <c r="E86" s="132"/>
      <c r="F86" s="132"/>
      <c r="G86" s="132"/>
      <c r="H86" s="59"/>
      <c r="I86" s="60"/>
      <c r="J86" s="60"/>
      <c r="K86" s="60"/>
    </row>
    <row r="87" customFormat="false" ht="36.75" hidden="false" customHeight="true" outlineLevel="0" collapsed="false">
      <c r="A87" s="133" t="s">
        <v>134</v>
      </c>
      <c r="B87" s="133"/>
      <c r="C87" s="133"/>
      <c r="D87" s="133"/>
      <c r="E87" s="133"/>
      <c r="F87" s="133"/>
      <c r="G87" s="133"/>
      <c r="H87" s="134"/>
      <c r="I87" s="134"/>
    </row>
    <row r="88" s="56" customFormat="true" ht="19.35" hidden="false" customHeight="true" outlineLevel="0" collapsed="false">
      <c r="A88" s="132" t="s">
        <v>135</v>
      </c>
      <c r="B88" s="132"/>
      <c r="C88" s="132"/>
      <c r="D88" s="132"/>
      <c r="E88" s="132"/>
      <c r="F88" s="132"/>
      <c r="G88" s="132"/>
      <c r="H88" s="59"/>
      <c r="I88" s="60"/>
      <c r="J88" s="60"/>
      <c r="K88" s="60"/>
    </row>
    <row r="89" s="56" customFormat="true" ht="14.25" hidden="false" customHeight="false" outlineLevel="0" collapsed="false">
      <c r="A89" s="82"/>
      <c r="B89" s="82"/>
      <c r="C89" s="82"/>
      <c r="D89" s="82"/>
      <c r="E89" s="82"/>
      <c r="F89" s="82"/>
      <c r="G89" s="82"/>
      <c r="H89" s="59"/>
      <c r="I89" s="60"/>
      <c r="J89" s="60"/>
      <c r="K89" s="60"/>
    </row>
    <row r="90" s="56" customFormat="true" ht="14.25" hidden="false" customHeight="false" outlineLevel="0" collapsed="false">
      <c r="A90" s="135" t="s">
        <v>136</v>
      </c>
      <c r="B90" s="135"/>
      <c r="C90" s="135"/>
      <c r="D90" s="135"/>
      <c r="E90" s="135"/>
      <c r="F90" s="135"/>
      <c r="G90" s="135"/>
      <c r="H90" s="59"/>
      <c r="I90" s="60"/>
      <c r="J90" s="60"/>
      <c r="K90" s="60"/>
    </row>
    <row r="91" s="56" customFormat="true" ht="13.9" hidden="false" customHeight="true" outlineLevel="0" collapsed="false">
      <c r="A91" s="68"/>
      <c r="B91" s="87"/>
      <c r="C91" s="87"/>
      <c r="D91" s="87"/>
      <c r="E91" s="87"/>
      <c r="F91" s="87"/>
      <c r="G91" s="87"/>
      <c r="H91" s="59"/>
      <c r="I91" s="60"/>
      <c r="J91" s="60"/>
      <c r="K91" s="60"/>
    </row>
    <row r="92" s="56" customFormat="true" ht="14.25" hidden="false" customHeight="true" outlineLevel="0" collapsed="false">
      <c r="A92" s="136" t="s">
        <v>137</v>
      </c>
      <c r="B92" s="136" t="s">
        <v>138</v>
      </c>
      <c r="C92" s="136"/>
      <c r="D92" s="136"/>
      <c r="E92" s="136"/>
      <c r="F92" s="137" t="s">
        <v>101</v>
      </c>
      <c r="G92" s="137"/>
      <c r="H92" s="59"/>
      <c r="I92" s="60"/>
      <c r="J92" s="60"/>
      <c r="K92" s="60"/>
    </row>
    <row r="93" s="56" customFormat="true" ht="14.25" hidden="false" customHeight="true" outlineLevel="0" collapsed="false">
      <c r="A93" s="138" t="s">
        <v>68</v>
      </c>
      <c r="B93" s="139" t="s">
        <v>139</v>
      </c>
      <c r="C93" s="139"/>
      <c r="D93" s="139"/>
      <c r="E93" s="139"/>
      <c r="F93" s="140" t="s">
        <v>140</v>
      </c>
      <c r="G93" s="140"/>
      <c r="H93" s="59"/>
      <c r="I93" s="60"/>
      <c r="J93" s="60"/>
      <c r="K93" s="60"/>
    </row>
    <row r="94" s="56" customFormat="true" ht="13.7" hidden="false" customHeight="true" outlineLevel="0" collapsed="false">
      <c r="A94" s="138" t="s">
        <v>71</v>
      </c>
      <c r="B94" s="139" t="s">
        <v>141</v>
      </c>
      <c r="C94" s="139"/>
      <c r="D94" s="139"/>
      <c r="E94" s="139"/>
      <c r="F94" s="140" t="n">
        <f aca="false">22*8.42</f>
        <v>185.24</v>
      </c>
      <c r="G94" s="140"/>
      <c r="H94" s="59"/>
      <c r="I94" s="60"/>
      <c r="J94" s="60"/>
      <c r="K94" s="60"/>
    </row>
    <row r="95" s="56" customFormat="true" ht="13.7" hidden="false" customHeight="true" outlineLevel="0" collapsed="false">
      <c r="A95" s="141" t="s">
        <v>74</v>
      </c>
      <c r="B95" s="142" t="s">
        <v>142</v>
      </c>
      <c r="C95" s="142"/>
      <c r="D95" s="142"/>
      <c r="E95" s="142"/>
      <c r="F95" s="143" t="n">
        <v>114.39</v>
      </c>
      <c r="G95" s="143"/>
      <c r="H95" s="59"/>
      <c r="I95" s="60"/>
      <c r="J95" s="60"/>
      <c r="K95" s="60"/>
    </row>
    <row r="96" s="56" customFormat="true" ht="13.7" hidden="false" customHeight="true" outlineLevel="0" collapsed="false">
      <c r="A96" s="138" t="s">
        <v>77</v>
      </c>
      <c r="B96" s="142" t="s">
        <v>143</v>
      </c>
      <c r="C96" s="142"/>
      <c r="D96" s="142"/>
      <c r="E96" s="142"/>
      <c r="F96" s="143" t="n">
        <v>66.15</v>
      </c>
      <c r="G96" s="143"/>
      <c r="H96" s="59"/>
      <c r="I96" s="60"/>
      <c r="J96" s="60"/>
      <c r="K96" s="60"/>
    </row>
    <row r="97" s="56" customFormat="true" ht="27.75" hidden="false" customHeight="true" outlineLevel="0" collapsed="false">
      <c r="A97" s="130" t="s">
        <v>103</v>
      </c>
      <c r="B97" s="130"/>
      <c r="C97" s="130"/>
      <c r="D97" s="130"/>
      <c r="E97" s="130"/>
      <c r="F97" s="144" t="n">
        <f aca="false">SUM(F93:F96)</f>
        <v>365.78</v>
      </c>
      <c r="G97" s="144"/>
      <c r="H97" s="59"/>
      <c r="I97" s="60"/>
      <c r="J97" s="60"/>
      <c r="K97" s="60"/>
    </row>
    <row r="98" s="56" customFormat="true" ht="10.9" hidden="false" customHeight="true" outlineLevel="0" collapsed="false">
      <c r="A98" s="78"/>
      <c r="B98" s="78"/>
      <c r="C98" s="78"/>
      <c r="D98" s="78"/>
      <c r="E98" s="78"/>
      <c r="F98" s="78"/>
      <c r="G98" s="78"/>
      <c r="H98" s="59"/>
      <c r="I98" s="60"/>
      <c r="J98" s="60"/>
      <c r="K98" s="60"/>
    </row>
    <row r="99" customFormat="false" ht="14.25" hidden="false" customHeight="true" outlineLevel="0" collapsed="false">
      <c r="A99" s="132" t="s">
        <v>144</v>
      </c>
      <c r="B99" s="132"/>
      <c r="C99" s="132"/>
      <c r="D99" s="132"/>
      <c r="E99" s="132"/>
      <c r="F99" s="132"/>
      <c r="G99" s="132"/>
      <c r="H99" s="59"/>
      <c r="I99" s="60"/>
      <c r="J99" s="60"/>
      <c r="K99" s="60"/>
    </row>
    <row r="100" s="56" customFormat="true" ht="12" hidden="false" customHeight="true" outlineLevel="0" collapsed="false">
      <c r="A100" s="145"/>
      <c r="B100" s="145"/>
      <c r="C100" s="145"/>
      <c r="D100" s="145"/>
      <c r="E100" s="145"/>
      <c r="F100" s="145"/>
      <c r="G100" s="145"/>
      <c r="H100" s="59"/>
      <c r="I100" s="60"/>
      <c r="J100" s="60"/>
      <c r="K100" s="60"/>
    </row>
    <row r="101" s="56" customFormat="true" ht="15.75" hidden="false" customHeight="true" outlineLevel="0" collapsed="false">
      <c r="A101" s="132" t="s">
        <v>145</v>
      </c>
      <c r="B101" s="132"/>
      <c r="C101" s="132"/>
      <c r="D101" s="132"/>
      <c r="E101" s="132"/>
      <c r="F101" s="132"/>
      <c r="G101" s="132"/>
      <c r="H101" s="59"/>
      <c r="I101" s="60"/>
      <c r="J101" s="60"/>
      <c r="K101" s="60"/>
    </row>
    <row r="102" s="56" customFormat="true" ht="12" hidden="false" customHeight="true" outlineLevel="0" collapsed="false">
      <c r="A102" s="132"/>
      <c r="B102" s="132"/>
      <c r="C102" s="132"/>
      <c r="D102" s="132"/>
      <c r="E102" s="132"/>
      <c r="F102" s="132"/>
      <c r="G102" s="132"/>
      <c r="H102" s="59"/>
      <c r="I102" s="60"/>
      <c r="J102" s="60"/>
      <c r="K102" s="60"/>
    </row>
    <row r="103" s="56" customFormat="true" ht="11.45" hidden="false" customHeight="true" outlineLevel="0" collapsed="false">
      <c r="A103" s="146"/>
      <c r="B103" s="146"/>
      <c r="C103" s="146"/>
      <c r="D103" s="146"/>
      <c r="E103" s="146"/>
      <c r="F103" s="146"/>
      <c r="G103" s="146"/>
      <c r="H103" s="59"/>
      <c r="I103" s="60"/>
      <c r="J103" s="60"/>
      <c r="K103" s="60"/>
    </row>
    <row r="104" customFormat="false" ht="27" hidden="false" customHeight="true" outlineLevel="0" collapsed="false">
      <c r="A104" s="120" t="s">
        <v>146</v>
      </c>
      <c r="B104" s="120"/>
      <c r="C104" s="120"/>
      <c r="D104" s="120"/>
      <c r="E104" s="120"/>
      <c r="F104" s="120"/>
      <c r="G104" s="120"/>
      <c r="H104" s="59"/>
      <c r="I104" s="60"/>
      <c r="J104" s="60"/>
      <c r="K104" s="60"/>
    </row>
    <row r="105" s="56" customFormat="true" ht="13.9" hidden="false" customHeight="true" outlineLevel="0" collapsed="false">
      <c r="A105" s="60"/>
      <c r="B105" s="145"/>
      <c r="C105" s="145"/>
      <c r="D105" s="145"/>
      <c r="E105" s="145"/>
      <c r="F105" s="145"/>
      <c r="G105" s="145"/>
      <c r="H105" s="59"/>
      <c r="I105" s="60"/>
      <c r="J105" s="60"/>
      <c r="K105" s="60"/>
    </row>
    <row r="106" customFormat="false" ht="14.25" hidden="false" customHeight="true" outlineLevel="0" collapsed="false">
      <c r="A106" s="81" t="s">
        <v>147</v>
      </c>
      <c r="B106" s="81"/>
      <c r="C106" s="81"/>
      <c r="D106" s="81"/>
      <c r="E106" s="81"/>
      <c r="F106" s="81"/>
      <c r="G106" s="81"/>
      <c r="H106" s="59"/>
      <c r="I106" s="60"/>
      <c r="J106" s="60"/>
      <c r="K106" s="60"/>
    </row>
    <row r="107" s="56" customFormat="true" ht="13.9" hidden="false" customHeight="true" outlineLevel="0" collapsed="false">
      <c r="A107" s="60"/>
      <c r="B107" s="60"/>
      <c r="C107" s="60"/>
      <c r="D107" s="60"/>
      <c r="E107" s="60"/>
      <c r="F107" s="60"/>
      <c r="G107" s="60"/>
      <c r="H107" s="59"/>
      <c r="I107" s="60"/>
      <c r="J107" s="60"/>
      <c r="K107" s="60"/>
    </row>
    <row r="108" s="56" customFormat="true" ht="24.6" hidden="false" customHeight="true" outlineLevel="0" collapsed="false">
      <c r="A108" s="124" t="n">
        <v>2</v>
      </c>
      <c r="B108" s="147" t="s">
        <v>148</v>
      </c>
      <c r="C108" s="147"/>
      <c r="D108" s="147"/>
      <c r="E108" s="147"/>
      <c r="F108" s="124" t="s">
        <v>101</v>
      </c>
      <c r="G108" s="124"/>
      <c r="H108" s="59"/>
      <c r="I108" s="60"/>
      <c r="J108" s="60"/>
      <c r="K108" s="60"/>
    </row>
    <row r="109" s="56" customFormat="true" ht="25.9" hidden="false" customHeight="true" outlineLevel="0" collapsed="false">
      <c r="A109" s="126" t="s">
        <v>107</v>
      </c>
      <c r="B109" s="90" t="s">
        <v>108</v>
      </c>
      <c r="C109" s="90"/>
      <c r="D109" s="90"/>
      <c r="E109" s="90"/>
      <c r="F109" s="148" t="n">
        <f aca="false">G60</f>
        <v>240.361992</v>
      </c>
      <c r="G109" s="148"/>
      <c r="H109" s="59"/>
      <c r="I109" s="60"/>
      <c r="J109" s="60"/>
      <c r="K109" s="60"/>
    </row>
    <row r="110" s="56" customFormat="true" ht="13.9" hidden="false" customHeight="true" outlineLevel="0" collapsed="false">
      <c r="A110" s="126" t="s">
        <v>117</v>
      </c>
      <c r="B110" s="90" t="s">
        <v>118</v>
      </c>
      <c r="C110" s="90"/>
      <c r="D110" s="90"/>
      <c r="E110" s="90"/>
      <c r="F110" s="148" t="n">
        <f aca="false">G81</f>
        <v>543.459453056</v>
      </c>
      <c r="G110" s="148"/>
      <c r="H110" s="59"/>
      <c r="I110" s="60"/>
      <c r="J110" s="60"/>
      <c r="K110" s="60"/>
    </row>
    <row r="111" s="56" customFormat="true" ht="13.9" hidden="false" customHeight="true" outlineLevel="0" collapsed="false">
      <c r="A111" s="126" t="s">
        <v>137</v>
      </c>
      <c r="B111" s="90" t="s">
        <v>138</v>
      </c>
      <c r="C111" s="90"/>
      <c r="D111" s="90"/>
      <c r="E111" s="90"/>
      <c r="F111" s="148" t="n">
        <f aca="false">F97</f>
        <v>365.78</v>
      </c>
      <c r="G111" s="148"/>
      <c r="H111" s="59"/>
      <c r="I111" s="60"/>
      <c r="J111" s="60"/>
      <c r="K111" s="60"/>
    </row>
    <row r="112" s="56" customFormat="true" ht="14.25" hidden="false" customHeight="true" outlineLevel="0" collapsed="false">
      <c r="A112" s="147" t="s">
        <v>103</v>
      </c>
      <c r="B112" s="147"/>
      <c r="C112" s="147"/>
      <c r="D112" s="147"/>
      <c r="E112" s="147"/>
      <c r="F112" s="149" t="n">
        <f aca="false">F109+F110+F111</f>
        <v>1149.601445056</v>
      </c>
      <c r="G112" s="149"/>
      <c r="H112" s="59"/>
      <c r="I112" s="60"/>
      <c r="J112" s="60"/>
      <c r="K112" s="60"/>
    </row>
    <row r="113" s="56" customFormat="true" ht="14.25" hidden="false" customHeight="false" outlineLevel="0" collapsed="false">
      <c r="A113" s="87"/>
      <c r="B113" s="87"/>
      <c r="C113" s="87"/>
      <c r="D113" s="87"/>
      <c r="E113" s="87"/>
      <c r="F113" s="87"/>
      <c r="G113" s="87"/>
      <c r="H113" s="59"/>
      <c r="I113" s="60"/>
      <c r="J113" s="60"/>
      <c r="K113" s="60"/>
    </row>
    <row r="114" s="56" customFormat="true" ht="14.25" hidden="false" customHeight="false" outlineLevel="0" collapsed="false">
      <c r="A114" s="107" t="s">
        <v>149</v>
      </c>
      <c r="B114" s="107"/>
      <c r="C114" s="107"/>
      <c r="D114" s="107"/>
      <c r="E114" s="107"/>
      <c r="F114" s="107"/>
      <c r="G114" s="107"/>
      <c r="H114" s="59"/>
      <c r="I114" s="60"/>
      <c r="J114" s="60"/>
      <c r="K114" s="60"/>
    </row>
    <row r="115" s="56" customFormat="true" ht="13.9" hidden="false" customHeight="true" outlineLevel="0" collapsed="false">
      <c r="A115" s="60"/>
      <c r="B115" s="87"/>
      <c r="C115" s="87"/>
      <c r="D115" s="87"/>
      <c r="E115" s="87"/>
      <c r="F115" s="87"/>
      <c r="G115" s="87"/>
      <c r="H115" s="59"/>
      <c r="I115" s="60"/>
    </row>
    <row r="116" s="56" customFormat="true" ht="13.9" hidden="false" customHeight="true" outlineLevel="0" collapsed="false">
      <c r="A116" s="110" t="n">
        <v>3</v>
      </c>
      <c r="B116" s="110" t="s">
        <v>150</v>
      </c>
      <c r="C116" s="110"/>
      <c r="D116" s="110"/>
      <c r="E116" s="110"/>
      <c r="F116" s="110" t="s">
        <v>109</v>
      </c>
      <c r="G116" s="110" t="s">
        <v>101</v>
      </c>
      <c r="H116" s="59"/>
      <c r="I116" s="60"/>
    </row>
    <row r="117" s="56" customFormat="true" ht="14.25" hidden="false" customHeight="true" outlineLevel="0" collapsed="false">
      <c r="A117" s="111" t="s">
        <v>68</v>
      </c>
      <c r="B117" s="150" t="s">
        <v>151</v>
      </c>
      <c r="C117" s="150"/>
      <c r="D117" s="150"/>
      <c r="E117" s="150"/>
      <c r="F117" s="151" t="n">
        <v>0.0042</v>
      </c>
      <c r="G117" s="152" t="n">
        <f aca="false">$F$48*F117</f>
        <v>5.193006</v>
      </c>
      <c r="H117" s="59"/>
      <c r="I117" s="60"/>
    </row>
    <row r="118" s="56" customFormat="true" ht="14.25" hidden="false" customHeight="true" outlineLevel="0" collapsed="false">
      <c r="A118" s="69" t="s">
        <v>71</v>
      </c>
      <c r="B118" s="150" t="s">
        <v>152</v>
      </c>
      <c r="C118" s="150"/>
      <c r="D118" s="150"/>
      <c r="E118" s="150"/>
      <c r="F118" s="153" t="n">
        <f aca="false">0.08*F117</f>
        <v>0.000336</v>
      </c>
      <c r="G118" s="152" t="n">
        <f aca="false">$F$48*F118</f>
        <v>0.41544048</v>
      </c>
      <c r="H118" s="59"/>
      <c r="I118" s="60"/>
    </row>
    <row r="119" s="56" customFormat="true" ht="26.45" hidden="false" customHeight="true" outlineLevel="0" collapsed="false">
      <c r="A119" s="69" t="s">
        <v>74</v>
      </c>
      <c r="B119" s="150" t="s">
        <v>153</v>
      </c>
      <c r="C119" s="150"/>
      <c r="D119" s="150"/>
      <c r="E119" s="150"/>
      <c r="F119" s="153" t="n">
        <v>0.04</v>
      </c>
      <c r="G119" s="152" t="n">
        <f aca="false">$F$48*F119</f>
        <v>49.4572</v>
      </c>
      <c r="H119" s="59"/>
      <c r="I119" s="60"/>
    </row>
    <row r="120" s="56" customFormat="true" ht="14.25" hidden="false" customHeight="true" outlineLevel="0" collapsed="false">
      <c r="A120" s="69" t="s">
        <v>77</v>
      </c>
      <c r="B120" s="150" t="s">
        <v>154</v>
      </c>
      <c r="C120" s="150"/>
      <c r="D120" s="150"/>
      <c r="E120" s="150"/>
      <c r="F120" s="153" t="n">
        <v>0.0194</v>
      </c>
      <c r="G120" s="152" t="n">
        <f aca="false">$F$48*F120</f>
        <v>23.986742</v>
      </c>
      <c r="H120" s="59"/>
      <c r="I120" s="60"/>
    </row>
    <row r="121" s="56" customFormat="true" ht="25.35" hidden="false" customHeight="true" outlineLevel="0" collapsed="false">
      <c r="A121" s="69" t="s">
        <v>124</v>
      </c>
      <c r="B121" s="150" t="s">
        <v>155</v>
      </c>
      <c r="C121" s="150"/>
      <c r="D121" s="150"/>
      <c r="E121" s="150"/>
      <c r="F121" s="153" t="n">
        <f aca="false">F120*F81</f>
        <v>0.0071392</v>
      </c>
      <c r="G121" s="152" t="n">
        <f aca="false">$F$48*F121</f>
        <v>8.827121056</v>
      </c>
      <c r="H121" s="59"/>
      <c r="I121" s="60"/>
    </row>
    <row r="122" s="56" customFormat="true" ht="13.9" hidden="false" customHeight="true" outlineLevel="0" collapsed="false">
      <c r="A122" s="154"/>
      <c r="B122" s="136" t="s">
        <v>156</v>
      </c>
      <c r="C122" s="136"/>
      <c r="D122" s="136"/>
      <c r="E122" s="136"/>
      <c r="F122" s="155" t="n">
        <f aca="false">SUM(F117:F121)</f>
        <v>0.0710752</v>
      </c>
      <c r="G122" s="156" t="n">
        <f aca="false">SUM(G117:G121)</f>
        <v>87.879509536</v>
      </c>
      <c r="H122" s="59"/>
      <c r="I122" s="60"/>
    </row>
    <row r="123" s="56" customFormat="true" ht="13.9" hidden="false" customHeight="true" outlineLevel="0" collapsed="false">
      <c r="A123" s="157"/>
      <c r="B123" s="158"/>
      <c r="C123" s="158"/>
      <c r="D123" s="158"/>
      <c r="E123" s="158"/>
      <c r="F123" s="159"/>
      <c r="G123" s="160"/>
      <c r="H123" s="59"/>
      <c r="I123" s="60"/>
    </row>
    <row r="124" s="56" customFormat="true" ht="13.9" hidden="false" customHeight="true" outlineLevel="0" collapsed="false">
      <c r="A124" s="132" t="s">
        <v>157</v>
      </c>
      <c r="B124" s="132"/>
      <c r="C124" s="132"/>
      <c r="D124" s="132"/>
      <c r="E124" s="132"/>
      <c r="F124" s="132"/>
      <c r="G124" s="132"/>
      <c r="H124" s="59"/>
      <c r="I124" s="60"/>
    </row>
    <row r="125" s="56" customFormat="true" ht="13.9" hidden="false" customHeight="true" outlineLevel="0" collapsed="false">
      <c r="A125" s="132"/>
      <c r="B125" s="132"/>
      <c r="C125" s="132"/>
      <c r="D125" s="132"/>
      <c r="E125" s="132"/>
      <c r="F125" s="132"/>
      <c r="G125" s="132"/>
      <c r="H125" s="59"/>
      <c r="I125" s="60"/>
    </row>
    <row r="126" s="56" customFormat="true" ht="13.9" hidden="false" customHeight="true" outlineLevel="0" collapsed="false">
      <c r="A126" s="132"/>
      <c r="B126" s="132"/>
      <c r="C126" s="132"/>
      <c r="D126" s="132"/>
      <c r="E126" s="132"/>
      <c r="F126" s="132"/>
      <c r="G126" s="132"/>
      <c r="H126" s="59"/>
      <c r="I126" s="60"/>
    </row>
    <row r="127" s="56" customFormat="true" ht="13.9" hidden="false" customHeight="true" outlineLevel="0" collapsed="false">
      <c r="A127" s="132"/>
      <c r="B127" s="132"/>
      <c r="C127" s="132"/>
      <c r="D127" s="132"/>
      <c r="E127" s="132"/>
      <c r="F127" s="132"/>
      <c r="G127" s="132"/>
      <c r="H127" s="59"/>
      <c r="I127" s="60"/>
    </row>
    <row r="128" s="56" customFormat="true" ht="13.9" hidden="false" customHeight="true" outlineLevel="0" collapsed="false">
      <c r="A128" s="157"/>
      <c r="B128" s="158"/>
      <c r="C128" s="158"/>
      <c r="D128" s="158"/>
      <c r="E128" s="158"/>
      <c r="F128" s="159"/>
      <c r="G128" s="161"/>
      <c r="H128" s="59"/>
      <c r="I128" s="60"/>
    </row>
    <row r="129" s="56" customFormat="true" ht="58.15" hidden="false" customHeight="true" outlineLevel="0" collapsed="false">
      <c r="A129" s="162" t="s">
        <v>158</v>
      </c>
      <c r="B129" s="162"/>
      <c r="C129" s="162"/>
      <c r="D129" s="162"/>
      <c r="E129" s="162"/>
      <c r="F129" s="162"/>
      <c r="G129" s="162"/>
      <c r="H129" s="59"/>
      <c r="I129" s="60"/>
    </row>
    <row r="130" s="56" customFormat="true" ht="80.45" hidden="false" customHeight="true" outlineLevel="0" collapsed="false">
      <c r="A130" s="163" t="s">
        <v>159</v>
      </c>
      <c r="B130" s="163"/>
      <c r="C130" s="163"/>
      <c r="D130" s="163"/>
      <c r="E130" s="163"/>
      <c r="F130" s="163"/>
      <c r="G130" s="163"/>
      <c r="H130" s="59"/>
      <c r="I130" s="60"/>
    </row>
    <row r="131" s="56" customFormat="true" ht="15.6" hidden="false" customHeight="true" outlineLevel="0" collapsed="false">
      <c r="A131" s="162"/>
      <c r="B131" s="158"/>
      <c r="C131" s="158"/>
      <c r="D131" s="158"/>
      <c r="E131" s="158"/>
      <c r="F131" s="159"/>
      <c r="G131" s="161"/>
      <c r="H131" s="59"/>
      <c r="I131" s="60"/>
    </row>
    <row r="132" s="56" customFormat="true" ht="15.75" hidden="false" customHeight="true" outlineLevel="0" collapsed="false">
      <c r="A132" s="107" t="s">
        <v>160</v>
      </c>
      <c r="B132" s="107"/>
      <c r="C132" s="107"/>
      <c r="D132" s="107"/>
      <c r="E132" s="107"/>
      <c r="F132" s="107"/>
      <c r="G132" s="107"/>
      <c r="H132" s="59"/>
      <c r="I132" s="164"/>
      <c r="J132" s="165"/>
      <c r="K132" s="60"/>
    </row>
    <row r="133" s="56" customFormat="true" ht="14.25" hidden="false" customHeight="false" outlineLevel="0" collapsed="false">
      <c r="A133" s="166"/>
      <c r="B133" s="166"/>
      <c r="C133" s="166"/>
      <c r="D133" s="166"/>
      <c r="E133" s="166"/>
      <c r="F133" s="166"/>
      <c r="G133" s="166"/>
      <c r="H133" s="59"/>
      <c r="I133" s="60"/>
      <c r="J133" s="60"/>
      <c r="K133" s="60"/>
    </row>
    <row r="134" s="56" customFormat="true" ht="25.35" hidden="false" customHeight="true" outlineLevel="0" collapsed="false">
      <c r="A134" s="120" t="s">
        <v>161</v>
      </c>
      <c r="B134" s="120"/>
      <c r="C134" s="120"/>
      <c r="D134" s="120"/>
      <c r="E134" s="120"/>
      <c r="F134" s="120"/>
      <c r="G134" s="120"/>
      <c r="H134" s="59"/>
      <c r="I134" s="60"/>
      <c r="J134" s="60"/>
      <c r="K134" s="60"/>
    </row>
    <row r="135" s="56" customFormat="true" ht="14.25" hidden="false" customHeight="true" outlineLevel="0" collapsed="false">
      <c r="A135" s="166"/>
      <c r="B135" s="166"/>
      <c r="C135" s="166"/>
      <c r="D135" s="166"/>
      <c r="E135" s="166"/>
      <c r="F135" s="166"/>
      <c r="G135" s="166"/>
      <c r="H135" s="59"/>
      <c r="I135" s="60"/>
      <c r="J135" s="60"/>
      <c r="K135" s="60"/>
    </row>
    <row r="136" s="56" customFormat="true" ht="13.9" hidden="false" customHeight="true" outlineLevel="0" collapsed="false">
      <c r="A136" s="122" t="s">
        <v>162</v>
      </c>
      <c r="B136" s="122"/>
      <c r="C136" s="122"/>
      <c r="D136" s="122"/>
      <c r="E136" s="122"/>
      <c r="F136" s="122"/>
      <c r="G136" s="167" t="n">
        <f aca="false">(F48+F112+G122)</f>
        <v>2473.910954592</v>
      </c>
      <c r="H136" s="59"/>
      <c r="I136" s="60"/>
      <c r="J136" s="60"/>
      <c r="K136" s="60"/>
    </row>
    <row r="137" s="56" customFormat="true" ht="14.25" hidden="false" customHeight="true" outlineLevel="0" collapsed="false">
      <c r="A137" s="166"/>
      <c r="B137" s="166"/>
      <c r="C137" s="166"/>
      <c r="D137" s="166"/>
      <c r="E137" s="166"/>
      <c r="F137" s="166"/>
      <c r="G137" s="168"/>
      <c r="H137" s="59"/>
      <c r="I137" s="60"/>
      <c r="J137" s="60"/>
      <c r="K137" s="60"/>
    </row>
    <row r="138" s="56" customFormat="true" ht="15.75" hidden="false" customHeight="true" outlineLevel="0" collapsed="false">
      <c r="A138" s="135" t="s">
        <v>163</v>
      </c>
      <c r="B138" s="135"/>
      <c r="C138" s="135"/>
      <c r="D138" s="135"/>
      <c r="E138" s="135"/>
      <c r="F138" s="135"/>
      <c r="G138" s="135"/>
      <c r="H138" s="59"/>
      <c r="I138" s="60"/>
      <c r="J138" s="60"/>
      <c r="K138" s="60"/>
    </row>
    <row r="139" s="56" customFormat="true" ht="14.25" hidden="false" customHeight="false" outlineLevel="0" collapsed="false">
      <c r="A139" s="166"/>
      <c r="B139" s="166"/>
      <c r="C139" s="166"/>
      <c r="D139" s="166"/>
      <c r="E139" s="166"/>
      <c r="F139" s="166"/>
      <c r="G139" s="166"/>
      <c r="H139" s="59"/>
      <c r="I139" s="60"/>
      <c r="J139" s="60"/>
      <c r="K139" s="60"/>
    </row>
    <row r="140" s="56" customFormat="true" ht="26.1" hidden="false" customHeight="true" outlineLevel="0" collapsed="false">
      <c r="A140" s="110" t="s">
        <v>164</v>
      </c>
      <c r="B140" s="110" t="s">
        <v>165</v>
      </c>
      <c r="C140" s="110"/>
      <c r="D140" s="110"/>
      <c r="E140" s="110"/>
      <c r="F140" s="169" t="s">
        <v>166</v>
      </c>
      <c r="G140" s="110" t="s">
        <v>101</v>
      </c>
      <c r="H140" s="59"/>
      <c r="I140" s="60"/>
      <c r="J140" s="60"/>
      <c r="K140" s="60"/>
    </row>
    <row r="141" s="56" customFormat="true" ht="13.9" hidden="false" customHeight="true" outlineLevel="0" collapsed="false">
      <c r="A141" s="69" t="s">
        <v>68</v>
      </c>
      <c r="B141" s="150" t="s">
        <v>111</v>
      </c>
      <c r="C141" s="150"/>
      <c r="D141" s="150"/>
      <c r="E141" s="150"/>
      <c r="F141" s="170" t="n">
        <v>0.0833</v>
      </c>
      <c r="G141" s="171" t="n">
        <f aca="false">$G$136*F141</f>
        <v>206.076782517514</v>
      </c>
      <c r="H141" s="59"/>
      <c r="I141" s="172"/>
      <c r="J141" s="60"/>
      <c r="K141" s="60"/>
    </row>
    <row r="142" s="56" customFormat="true" ht="13.9" hidden="false" customHeight="true" outlineLevel="0" collapsed="false">
      <c r="A142" s="138" t="s">
        <v>71</v>
      </c>
      <c r="B142" s="173" t="s">
        <v>165</v>
      </c>
      <c r="C142" s="173"/>
      <c r="D142" s="173"/>
      <c r="E142" s="173"/>
      <c r="F142" s="115" t="n">
        <v>0.0222</v>
      </c>
      <c r="G142" s="171" t="n">
        <f aca="false">$G$136*F142</f>
        <v>54.9208231919424</v>
      </c>
      <c r="H142" s="59"/>
      <c r="I142" s="174"/>
      <c r="J142" s="60"/>
      <c r="K142" s="60"/>
    </row>
    <row r="143" s="56" customFormat="true" ht="13.9" hidden="false" customHeight="true" outlineLevel="0" collapsed="false">
      <c r="A143" s="138" t="s">
        <v>74</v>
      </c>
      <c r="B143" s="112" t="s">
        <v>167</v>
      </c>
      <c r="C143" s="112"/>
      <c r="D143" s="112"/>
      <c r="E143" s="112"/>
      <c r="F143" s="115" t="n">
        <v>0.0004</v>
      </c>
      <c r="G143" s="171" t="n">
        <f aca="false">$G$136*F143</f>
        <v>0.9895643818368</v>
      </c>
      <c r="H143" s="59"/>
      <c r="I143" s="60"/>
      <c r="J143" s="60"/>
      <c r="K143" s="60"/>
    </row>
    <row r="144" s="56" customFormat="true" ht="13.9" hidden="false" customHeight="true" outlineLevel="0" collapsed="false">
      <c r="A144" s="138" t="s">
        <v>77</v>
      </c>
      <c r="B144" s="112" t="s">
        <v>168</v>
      </c>
      <c r="C144" s="112"/>
      <c r="D144" s="112"/>
      <c r="E144" s="112"/>
      <c r="F144" s="115" t="n">
        <v>0.0002</v>
      </c>
      <c r="G144" s="171" t="n">
        <f aca="false">$G$136*F144</f>
        <v>0.4947821909184</v>
      </c>
      <c r="H144" s="59"/>
      <c r="I144" s="60"/>
      <c r="J144" s="60"/>
      <c r="K144" s="60"/>
    </row>
    <row r="145" s="56" customFormat="true" ht="13.9" hidden="false" customHeight="true" outlineLevel="0" collapsed="false">
      <c r="A145" s="138" t="s">
        <v>124</v>
      </c>
      <c r="B145" s="112" t="s">
        <v>169</v>
      </c>
      <c r="C145" s="112"/>
      <c r="D145" s="112"/>
      <c r="E145" s="112"/>
      <c r="F145" s="115" t="n">
        <v>0.0014</v>
      </c>
      <c r="G145" s="171" t="n">
        <f aca="false">$G$136*F145</f>
        <v>3.4634753364288</v>
      </c>
      <c r="H145" s="59"/>
      <c r="I145" s="60"/>
      <c r="J145" s="60"/>
      <c r="K145" s="60"/>
    </row>
    <row r="146" s="56" customFormat="true" ht="13.9" hidden="false" customHeight="true" outlineLevel="0" collapsed="false">
      <c r="A146" s="175" t="s">
        <v>126</v>
      </c>
      <c r="B146" s="112" t="s">
        <v>170</v>
      </c>
      <c r="C146" s="112"/>
      <c r="D146" s="112"/>
      <c r="E146" s="112"/>
      <c r="F146" s="176" t="n">
        <v>0.0166</v>
      </c>
      <c r="G146" s="171" t="n">
        <f aca="false">$G$136*F146</f>
        <v>41.0669218462272</v>
      </c>
      <c r="H146" s="59"/>
      <c r="I146" s="60"/>
      <c r="J146" s="60"/>
      <c r="K146" s="60"/>
    </row>
    <row r="147" s="56" customFormat="true" ht="13.9" hidden="false" customHeight="true" outlineLevel="0" collapsed="false">
      <c r="A147" s="154"/>
      <c r="B147" s="136" t="s">
        <v>156</v>
      </c>
      <c r="C147" s="136"/>
      <c r="D147" s="136"/>
      <c r="E147" s="136"/>
      <c r="F147" s="155" t="n">
        <f aca="false">SUM(F141:F146)</f>
        <v>0.1241</v>
      </c>
      <c r="G147" s="156" t="n">
        <f aca="false">SUM(G141:G146)</f>
        <v>307.012349464867</v>
      </c>
      <c r="H147" s="59"/>
      <c r="I147" s="60"/>
      <c r="J147" s="60"/>
      <c r="K147" s="60"/>
    </row>
    <row r="148" customFormat="false" ht="14.25" hidden="false" customHeight="true" outlineLevel="0" collapsed="false">
      <c r="A148" s="60"/>
      <c r="B148" s="60"/>
      <c r="C148" s="60"/>
      <c r="D148" s="60"/>
      <c r="E148" s="60"/>
      <c r="F148" s="60"/>
      <c r="G148" s="60"/>
      <c r="H148" s="59"/>
      <c r="I148" s="60"/>
      <c r="J148" s="60"/>
      <c r="K148" s="60"/>
    </row>
    <row r="149" s="56" customFormat="true" ht="13.9" hidden="false" customHeight="true" outlineLevel="0" collapsed="false">
      <c r="A149" s="120" t="s">
        <v>171</v>
      </c>
      <c r="B149" s="120"/>
      <c r="C149" s="120"/>
      <c r="D149" s="120"/>
      <c r="E149" s="120"/>
      <c r="F149" s="120"/>
      <c r="G149" s="120"/>
      <c r="H149" s="59"/>
      <c r="I149" s="60"/>
      <c r="J149" s="60"/>
      <c r="K149" s="60"/>
    </row>
    <row r="150" s="56" customFormat="true" ht="21.4" hidden="false" customHeight="true" outlineLevel="0" collapsed="false">
      <c r="A150" s="120"/>
      <c r="B150" s="120"/>
      <c r="C150" s="120"/>
      <c r="D150" s="120"/>
      <c r="E150" s="120"/>
      <c r="F150" s="120"/>
      <c r="G150" s="120"/>
      <c r="H150" s="59"/>
      <c r="I150" s="60"/>
      <c r="J150" s="60"/>
      <c r="K150" s="60"/>
    </row>
    <row r="151" s="56" customFormat="true" ht="95.25" hidden="false" customHeight="true" outlineLevel="0" collapsed="false">
      <c r="A151" s="108" t="s">
        <v>172</v>
      </c>
      <c r="B151" s="108"/>
      <c r="C151" s="108"/>
      <c r="D151" s="108"/>
      <c r="E151" s="108"/>
      <c r="F151" s="108"/>
      <c r="G151" s="108"/>
      <c r="H151" s="59"/>
      <c r="I151" s="60"/>
      <c r="J151" s="60"/>
      <c r="K151" s="60"/>
    </row>
    <row r="152" s="56" customFormat="true" ht="12.75" hidden="false" customHeight="true" outlineLevel="0" collapsed="false">
      <c r="A152" s="96"/>
      <c r="B152" s="132"/>
      <c r="C152" s="132"/>
      <c r="D152" s="132"/>
      <c r="E152" s="132"/>
      <c r="F152" s="132"/>
      <c r="G152" s="132"/>
      <c r="H152" s="59"/>
      <c r="I152" s="60"/>
      <c r="J152" s="60"/>
      <c r="K152" s="60"/>
    </row>
    <row r="153" s="56" customFormat="true" ht="85.5" hidden="false" customHeight="true" outlineLevel="0" collapsed="false">
      <c r="A153" s="108" t="s">
        <v>173</v>
      </c>
      <c r="B153" s="108"/>
      <c r="C153" s="108"/>
      <c r="D153" s="108"/>
      <c r="E153" s="108"/>
      <c r="F153" s="108"/>
      <c r="G153" s="108"/>
      <c r="H153" s="59"/>
      <c r="I153" s="60"/>
      <c r="J153" s="60"/>
      <c r="K153" s="60"/>
    </row>
    <row r="154" s="56" customFormat="true" ht="14.25" hidden="false" customHeight="true" outlineLevel="0" collapsed="false">
      <c r="A154" s="60"/>
      <c r="B154" s="60"/>
      <c r="C154" s="60"/>
      <c r="D154" s="60"/>
      <c r="E154" s="60"/>
      <c r="F154" s="60"/>
      <c r="G154" s="60"/>
      <c r="H154" s="59"/>
      <c r="I154" s="60"/>
      <c r="J154" s="60"/>
      <c r="K154" s="60"/>
    </row>
    <row r="155" s="56" customFormat="true" ht="123.95" hidden="false" customHeight="true" outlineLevel="0" collapsed="false">
      <c r="A155" s="108" t="s">
        <v>174</v>
      </c>
      <c r="B155" s="108"/>
      <c r="C155" s="108"/>
      <c r="D155" s="108"/>
      <c r="E155" s="108"/>
      <c r="F155" s="108"/>
      <c r="G155" s="108"/>
      <c r="H155" s="59"/>
      <c r="I155" s="60"/>
      <c r="J155" s="60"/>
      <c r="K155" s="60"/>
    </row>
    <row r="156" s="56" customFormat="true" ht="13.7" hidden="false" customHeight="true" outlineLevel="0" collapsed="false">
      <c r="A156" s="96"/>
      <c r="B156" s="60"/>
      <c r="C156" s="60"/>
      <c r="D156" s="60"/>
      <c r="E156" s="60"/>
      <c r="F156" s="60"/>
      <c r="G156" s="60"/>
      <c r="H156" s="59"/>
      <c r="I156" s="60"/>
      <c r="J156" s="60"/>
      <c r="K156" s="60"/>
    </row>
    <row r="157" s="56" customFormat="true" ht="188.85" hidden="false" customHeight="true" outlineLevel="0" collapsed="false">
      <c r="A157" s="108" t="s">
        <v>175</v>
      </c>
      <c r="B157" s="108"/>
      <c r="C157" s="108"/>
      <c r="D157" s="108"/>
      <c r="E157" s="108"/>
      <c r="F157" s="108"/>
      <c r="G157" s="108"/>
      <c r="H157" s="59"/>
      <c r="I157" s="60"/>
      <c r="J157" s="60"/>
      <c r="K157" s="60"/>
    </row>
    <row r="158" s="56" customFormat="true" ht="13.7" hidden="false" customHeight="true" outlineLevel="0" collapsed="false">
      <c r="A158" s="96"/>
      <c r="B158" s="60"/>
      <c r="C158" s="60"/>
      <c r="D158" s="60"/>
      <c r="E158" s="60"/>
      <c r="F158" s="60"/>
      <c r="G158" s="60"/>
      <c r="H158" s="59"/>
      <c r="I158" s="60"/>
      <c r="J158" s="60"/>
      <c r="K158" s="60"/>
    </row>
    <row r="159" s="56" customFormat="true" ht="156.2" hidden="false" customHeight="true" outlineLevel="0" collapsed="false">
      <c r="A159" s="108" t="s">
        <v>176</v>
      </c>
      <c r="B159" s="108"/>
      <c r="C159" s="108"/>
      <c r="D159" s="108"/>
      <c r="E159" s="108"/>
      <c r="F159" s="108"/>
      <c r="G159" s="108"/>
      <c r="H159" s="59"/>
      <c r="I159" s="60"/>
      <c r="J159" s="60"/>
      <c r="K159" s="60"/>
    </row>
    <row r="160" s="56" customFormat="true" ht="13.7" hidden="false" customHeight="true" outlineLevel="0" collapsed="false">
      <c r="A160" s="96"/>
      <c r="B160" s="60"/>
      <c r="C160" s="60"/>
      <c r="D160" s="60"/>
      <c r="E160" s="60"/>
      <c r="F160" s="60"/>
      <c r="G160" s="60"/>
      <c r="H160" s="59"/>
      <c r="I160" s="60"/>
      <c r="J160" s="60"/>
      <c r="K160" s="60"/>
    </row>
    <row r="161" s="56" customFormat="true" ht="60.75" hidden="false" customHeight="true" outlineLevel="0" collapsed="false">
      <c r="A161" s="108" t="s">
        <v>177</v>
      </c>
      <c r="B161" s="108"/>
      <c r="C161" s="108"/>
      <c r="D161" s="108"/>
      <c r="E161" s="108"/>
      <c r="F161" s="108"/>
      <c r="G161" s="108"/>
      <c r="H161" s="59"/>
      <c r="I161" s="60"/>
      <c r="J161" s="60"/>
      <c r="K161" s="60"/>
    </row>
    <row r="162" s="56" customFormat="true" ht="13.7" hidden="false" customHeight="true" outlineLevel="0" collapsed="false">
      <c r="A162" s="96"/>
      <c r="B162" s="60"/>
      <c r="C162" s="60"/>
      <c r="D162" s="60"/>
      <c r="E162" s="60"/>
      <c r="F162" s="60"/>
      <c r="G162" s="60"/>
      <c r="H162" s="59"/>
      <c r="I162" s="60"/>
      <c r="J162" s="60"/>
      <c r="K162" s="60"/>
    </row>
    <row r="163" s="56" customFormat="true" ht="15.75" hidden="false" customHeight="true" outlineLevel="0" collapsed="false">
      <c r="A163" s="135" t="s">
        <v>178</v>
      </c>
      <c r="B163" s="135"/>
      <c r="C163" s="135"/>
      <c r="D163" s="135"/>
      <c r="E163" s="135"/>
      <c r="F163" s="135"/>
      <c r="G163" s="135"/>
      <c r="H163" s="59"/>
      <c r="I163" s="60"/>
      <c r="J163" s="177"/>
      <c r="K163" s="60"/>
    </row>
    <row r="164" s="56" customFormat="true" ht="14.25" hidden="false" customHeight="false" outlineLevel="0" collapsed="false">
      <c r="A164" s="166"/>
      <c r="B164" s="166"/>
      <c r="C164" s="166"/>
      <c r="D164" s="166"/>
      <c r="E164" s="166"/>
      <c r="F164" s="166"/>
      <c r="G164" s="166"/>
      <c r="H164" s="59"/>
      <c r="I164" s="60"/>
      <c r="J164" s="60"/>
      <c r="K164" s="60"/>
    </row>
    <row r="165" s="56" customFormat="true" ht="13.9" hidden="false" customHeight="true" outlineLevel="0" collapsed="false">
      <c r="A165" s="110" t="s">
        <v>179</v>
      </c>
      <c r="B165" s="110" t="s">
        <v>180</v>
      </c>
      <c r="C165" s="110"/>
      <c r="D165" s="110"/>
      <c r="E165" s="110"/>
      <c r="F165" s="169" t="s">
        <v>109</v>
      </c>
      <c r="G165" s="110" t="s">
        <v>101</v>
      </c>
      <c r="H165" s="59"/>
      <c r="I165" s="60"/>
      <c r="J165" s="60"/>
      <c r="K165" s="60"/>
    </row>
    <row r="166" s="56" customFormat="true" ht="25.9" hidden="false" customHeight="true" outlineLevel="0" collapsed="false">
      <c r="A166" s="102" t="s">
        <v>68</v>
      </c>
      <c r="B166" s="112" t="s">
        <v>181</v>
      </c>
      <c r="C166" s="112"/>
      <c r="D166" s="112"/>
      <c r="E166" s="112"/>
      <c r="F166" s="113" t="n">
        <v>0</v>
      </c>
      <c r="G166" s="178" t="n">
        <f aca="false">G136*F166</f>
        <v>0</v>
      </c>
      <c r="H166" s="59"/>
      <c r="I166" s="60"/>
      <c r="J166" s="60"/>
      <c r="K166" s="60"/>
    </row>
    <row r="167" s="56" customFormat="true" ht="13.9" hidden="false" customHeight="true" outlineLevel="0" collapsed="false">
      <c r="A167" s="76" t="s">
        <v>182</v>
      </c>
      <c r="B167" s="76"/>
      <c r="C167" s="76"/>
      <c r="D167" s="76"/>
      <c r="E167" s="76"/>
      <c r="F167" s="155" t="n">
        <v>0</v>
      </c>
      <c r="G167" s="179" t="n">
        <f aca="false">G166</f>
        <v>0</v>
      </c>
      <c r="H167" s="59"/>
      <c r="I167" s="60"/>
      <c r="J167" s="60"/>
      <c r="K167" s="60"/>
    </row>
    <row r="168" s="56" customFormat="true" ht="13.9" hidden="false" customHeight="true" outlineLevel="0" collapsed="false">
      <c r="A168" s="119" t="s">
        <v>183</v>
      </c>
      <c r="B168" s="119"/>
      <c r="C168" s="119"/>
      <c r="D168" s="119"/>
      <c r="E168" s="119"/>
      <c r="F168" s="119"/>
      <c r="G168" s="119"/>
      <c r="H168" s="59"/>
      <c r="I168" s="60"/>
      <c r="J168" s="60"/>
      <c r="K168" s="60"/>
    </row>
    <row r="169" s="56" customFormat="true" ht="14.25" hidden="false" customHeight="false" outlineLevel="0" collapsed="false">
      <c r="A169" s="119"/>
      <c r="B169" s="119"/>
      <c r="C169" s="119"/>
      <c r="D169" s="119"/>
      <c r="E169" s="119"/>
      <c r="F169" s="119"/>
      <c r="G169" s="119"/>
      <c r="H169" s="59"/>
      <c r="I169" s="60"/>
      <c r="J169" s="60"/>
      <c r="K169" s="60"/>
    </row>
    <row r="170" s="56" customFormat="true" ht="14.25" hidden="false" customHeight="false" outlineLevel="0" collapsed="false">
      <c r="A170" s="180"/>
      <c r="B170" s="67"/>
      <c r="C170" s="67"/>
      <c r="D170" s="67"/>
      <c r="E170" s="67"/>
      <c r="F170" s="181"/>
      <c r="G170" s="182"/>
      <c r="H170" s="59"/>
      <c r="I170" s="60"/>
      <c r="J170" s="60"/>
      <c r="K170" s="60"/>
    </row>
    <row r="171" s="56" customFormat="true" ht="13.9" hidden="false" customHeight="true" outlineLevel="0" collapsed="false">
      <c r="A171" s="81" t="s">
        <v>184</v>
      </c>
      <c r="B171" s="81"/>
      <c r="C171" s="81"/>
      <c r="D171" s="81"/>
      <c r="E171" s="81"/>
      <c r="F171" s="81"/>
      <c r="G171" s="81"/>
      <c r="H171" s="59"/>
      <c r="I171" s="60"/>
      <c r="J171" s="60"/>
      <c r="K171" s="60"/>
    </row>
    <row r="172" s="56" customFormat="true" ht="14.25" hidden="false" customHeight="true" outlineLevel="0" collapsed="false">
      <c r="A172" s="183"/>
      <c r="B172" s="183"/>
      <c r="C172" s="183"/>
      <c r="D172" s="183"/>
      <c r="E172" s="183"/>
      <c r="F172" s="183"/>
      <c r="G172" s="183"/>
      <c r="H172" s="59"/>
      <c r="I172" s="60"/>
      <c r="J172" s="60"/>
      <c r="K172" s="60"/>
    </row>
    <row r="173" s="56" customFormat="true" ht="14.25" hidden="false" customHeight="true" outlineLevel="0" collapsed="false">
      <c r="A173" s="110" t="n">
        <v>4</v>
      </c>
      <c r="B173" s="184" t="s">
        <v>185</v>
      </c>
      <c r="C173" s="184"/>
      <c r="D173" s="184"/>
      <c r="E173" s="184"/>
      <c r="F173" s="76"/>
      <c r="G173" s="110" t="s">
        <v>101</v>
      </c>
      <c r="H173" s="59"/>
      <c r="I173" s="60"/>
      <c r="J173" s="60"/>
      <c r="K173" s="60"/>
    </row>
    <row r="174" s="56" customFormat="true" ht="13.9" hidden="false" customHeight="true" outlineLevel="0" collapsed="false">
      <c r="A174" s="102" t="s">
        <v>164</v>
      </c>
      <c r="B174" s="112" t="s">
        <v>165</v>
      </c>
      <c r="C174" s="112"/>
      <c r="D174" s="112"/>
      <c r="E174" s="112"/>
      <c r="F174" s="113" t="n">
        <f aca="false">F147</f>
        <v>0.1241</v>
      </c>
      <c r="G174" s="185" t="n">
        <f aca="false">G147</f>
        <v>307.012349464867</v>
      </c>
      <c r="H174" s="59"/>
      <c r="I174" s="60"/>
      <c r="J174" s="60"/>
      <c r="K174" s="60"/>
    </row>
    <row r="175" s="56" customFormat="true" ht="13.9" hidden="false" customHeight="true" outlineLevel="0" collapsed="false">
      <c r="A175" s="138" t="s">
        <v>179</v>
      </c>
      <c r="B175" s="112" t="s">
        <v>180</v>
      </c>
      <c r="C175" s="112"/>
      <c r="D175" s="112"/>
      <c r="E175" s="112"/>
      <c r="F175" s="115" t="n">
        <f aca="false">F167</f>
        <v>0</v>
      </c>
      <c r="G175" s="185" t="n">
        <f aca="false">G167</f>
        <v>0</v>
      </c>
      <c r="H175" s="59"/>
      <c r="I175" s="60"/>
      <c r="J175" s="60"/>
      <c r="K175" s="60"/>
    </row>
    <row r="176" s="56" customFormat="true" ht="13.9" hidden="false" customHeight="true" outlineLevel="0" collapsed="false">
      <c r="A176" s="154"/>
      <c r="B176" s="136" t="s">
        <v>156</v>
      </c>
      <c r="C176" s="136"/>
      <c r="D176" s="136"/>
      <c r="E176" s="136"/>
      <c r="F176" s="155" t="n">
        <f aca="false">F174</f>
        <v>0.1241</v>
      </c>
      <c r="G176" s="156" t="n">
        <f aca="false">G174+G175</f>
        <v>307.012349464867</v>
      </c>
      <c r="H176" s="59"/>
      <c r="I176" s="60"/>
      <c r="J176" s="60"/>
      <c r="K176" s="60"/>
    </row>
    <row r="177" customFormat="false" ht="14.25" hidden="false" customHeight="true" outlineLevel="0" collapsed="false">
      <c r="A177" s="60"/>
      <c r="B177" s="60"/>
      <c r="C177" s="60"/>
      <c r="D177" s="60"/>
      <c r="E177" s="60"/>
      <c r="F177" s="60"/>
      <c r="G177" s="60"/>
      <c r="H177" s="59"/>
      <c r="I177" s="60"/>
      <c r="J177" s="60"/>
      <c r="K177" s="60"/>
    </row>
    <row r="178" s="56" customFormat="true" ht="15.75" hidden="false" customHeight="true" outlineLevel="0" collapsed="false">
      <c r="A178" s="107" t="s">
        <v>186</v>
      </c>
      <c r="B178" s="107"/>
      <c r="C178" s="107"/>
      <c r="D178" s="107"/>
      <c r="E178" s="107"/>
      <c r="F178" s="107"/>
      <c r="G178" s="107"/>
      <c r="H178" s="59"/>
      <c r="I178" s="60"/>
      <c r="J178" s="60"/>
      <c r="K178" s="60"/>
    </row>
    <row r="179" customFormat="false" ht="14.25" hidden="false" customHeight="false" outlineLevel="0" collapsed="false">
      <c r="A179" s="60"/>
      <c r="B179" s="60"/>
      <c r="C179" s="60"/>
      <c r="D179" s="60"/>
      <c r="E179" s="60"/>
      <c r="F179" s="60"/>
      <c r="G179" s="60"/>
      <c r="H179" s="59"/>
      <c r="I179" s="60"/>
      <c r="J179" s="60"/>
      <c r="K179" s="60"/>
    </row>
    <row r="180" s="56" customFormat="true" ht="13.9" hidden="false" customHeight="true" outlineLevel="0" collapsed="false">
      <c r="A180" s="76" t="n">
        <v>5</v>
      </c>
      <c r="B180" s="76" t="s">
        <v>187</v>
      </c>
      <c r="C180" s="76"/>
      <c r="D180" s="76"/>
      <c r="E180" s="76"/>
      <c r="F180" s="76" t="s">
        <v>101</v>
      </c>
      <c r="G180" s="76"/>
      <c r="H180" s="59"/>
      <c r="I180" s="60"/>
      <c r="J180" s="60"/>
      <c r="K180" s="60"/>
    </row>
    <row r="181" s="56" customFormat="true" ht="13.9" hidden="false" customHeight="true" outlineLevel="0" collapsed="false">
      <c r="A181" s="69" t="s">
        <v>68</v>
      </c>
      <c r="B181" s="150" t="s">
        <v>188</v>
      </c>
      <c r="C181" s="150"/>
      <c r="D181" s="150"/>
      <c r="E181" s="150"/>
      <c r="F181" s="171" t="n">
        <v>47.61</v>
      </c>
      <c r="G181" s="171"/>
      <c r="H181" s="59"/>
      <c r="I181" s="60"/>
      <c r="J181" s="60"/>
      <c r="K181" s="60"/>
    </row>
    <row r="182" s="56" customFormat="true" ht="13.9" hidden="false" customHeight="true" outlineLevel="0" collapsed="false">
      <c r="A182" s="69" t="s">
        <v>71</v>
      </c>
      <c r="B182" s="150" t="s">
        <v>189</v>
      </c>
      <c r="C182" s="150"/>
      <c r="D182" s="150"/>
      <c r="E182" s="150"/>
      <c r="F182" s="171" t="n">
        <v>784.13</v>
      </c>
      <c r="G182" s="171"/>
      <c r="H182" s="59"/>
      <c r="I182" s="60"/>
      <c r="J182" s="60"/>
      <c r="K182" s="60"/>
    </row>
    <row r="183" s="56" customFormat="true" ht="13.9" hidden="false" customHeight="true" outlineLevel="0" collapsed="false">
      <c r="A183" s="69" t="s">
        <v>74</v>
      </c>
      <c r="B183" s="150" t="s">
        <v>190</v>
      </c>
      <c r="C183" s="150"/>
      <c r="D183" s="150"/>
      <c r="E183" s="150"/>
      <c r="F183" s="171" t="n">
        <v>16.18</v>
      </c>
      <c r="G183" s="171"/>
      <c r="H183" s="59"/>
      <c r="I183" s="60"/>
      <c r="J183" s="60"/>
      <c r="K183" s="60"/>
    </row>
    <row r="184" s="56" customFormat="true" ht="13.9" hidden="false" customHeight="true" outlineLevel="0" collapsed="false">
      <c r="A184" s="69" t="s">
        <v>77</v>
      </c>
      <c r="B184" s="150" t="s">
        <v>191</v>
      </c>
      <c r="C184" s="150"/>
      <c r="D184" s="150"/>
      <c r="E184" s="150"/>
      <c r="F184" s="186" t="n">
        <v>76.14</v>
      </c>
      <c r="G184" s="186"/>
      <c r="H184" s="59"/>
      <c r="I184" s="60"/>
      <c r="J184" s="60"/>
      <c r="K184" s="60"/>
    </row>
    <row r="185" s="56" customFormat="true" ht="13.9" hidden="false" customHeight="true" outlineLevel="0" collapsed="false">
      <c r="A185" s="187"/>
      <c r="B185" s="76" t="s">
        <v>103</v>
      </c>
      <c r="C185" s="76"/>
      <c r="D185" s="76"/>
      <c r="E185" s="76"/>
      <c r="F185" s="188" t="n">
        <f aca="false">SUM(F181:F184)</f>
        <v>924.06</v>
      </c>
      <c r="G185" s="188"/>
      <c r="H185" s="59"/>
      <c r="I185" s="60"/>
      <c r="J185" s="60"/>
      <c r="K185" s="60"/>
    </row>
    <row r="186" customFormat="false" ht="14.25" hidden="false" customHeight="true" outlineLevel="0" collapsed="false">
      <c r="A186" s="60"/>
      <c r="B186" s="60"/>
      <c r="C186" s="60"/>
      <c r="D186" s="60"/>
      <c r="E186" s="60"/>
      <c r="F186" s="60"/>
      <c r="G186" s="60"/>
      <c r="H186" s="59"/>
      <c r="I186" s="60"/>
      <c r="J186" s="60"/>
      <c r="K186" s="60"/>
    </row>
    <row r="187" s="56" customFormat="true" ht="13.9" hidden="false" customHeight="true" outlineLevel="0" collapsed="false">
      <c r="A187" s="132" t="s">
        <v>192</v>
      </c>
      <c r="B187" s="132"/>
      <c r="C187" s="132"/>
      <c r="D187" s="132"/>
      <c r="E187" s="132"/>
      <c r="F187" s="132"/>
      <c r="G187" s="132"/>
      <c r="H187" s="59"/>
      <c r="I187" s="60"/>
      <c r="J187" s="60"/>
      <c r="K187" s="60"/>
    </row>
    <row r="188" s="56" customFormat="true" ht="14.25" hidden="false" customHeight="true" outlineLevel="0" collapsed="false">
      <c r="A188" s="96"/>
      <c r="B188" s="60"/>
      <c r="C188" s="60"/>
      <c r="D188" s="60"/>
      <c r="E188" s="60"/>
      <c r="F188" s="60"/>
      <c r="G188" s="60"/>
      <c r="H188" s="59"/>
      <c r="I188" s="60"/>
      <c r="J188" s="60"/>
      <c r="K188" s="60"/>
    </row>
    <row r="189" s="56" customFormat="true" ht="15.75" hidden="false" customHeight="true" outlineLevel="0" collapsed="false">
      <c r="A189" s="189" t="s">
        <v>193</v>
      </c>
      <c r="B189" s="189"/>
      <c r="C189" s="189"/>
      <c r="D189" s="189"/>
      <c r="E189" s="189"/>
      <c r="F189" s="189"/>
      <c r="G189" s="189"/>
      <c r="H189" s="59"/>
      <c r="I189" s="60"/>
      <c r="J189" s="60"/>
      <c r="K189" s="60"/>
    </row>
    <row r="190" s="56" customFormat="true" ht="14.25" hidden="false" customHeight="false" outlineLevel="0" collapsed="false">
      <c r="A190" s="190"/>
      <c r="B190" s="190"/>
      <c r="C190" s="190"/>
      <c r="D190" s="190"/>
      <c r="E190" s="190"/>
      <c r="F190" s="190"/>
      <c r="G190" s="190"/>
      <c r="H190" s="59"/>
      <c r="I190" s="60"/>
      <c r="J190" s="60"/>
      <c r="K190" s="60"/>
    </row>
    <row r="191" s="56" customFormat="true" ht="13.7" hidden="false" customHeight="true" outlineLevel="0" collapsed="false">
      <c r="A191" s="122" t="s">
        <v>194</v>
      </c>
      <c r="B191" s="122"/>
      <c r="C191" s="122"/>
      <c r="D191" s="122"/>
      <c r="E191" s="122"/>
      <c r="F191" s="122"/>
      <c r="G191" s="191" t="n">
        <f aca="false">F48+F112+G122+G176+F185</f>
        <v>3704.98330405687</v>
      </c>
      <c r="H191" s="59"/>
      <c r="I191" s="60"/>
      <c r="J191" s="60"/>
      <c r="K191" s="60"/>
    </row>
    <row r="192" s="56" customFormat="true" ht="14.25" hidden="false" customHeight="true" outlineLevel="0" collapsed="false">
      <c r="A192" s="60"/>
      <c r="B192" s="66"/>
      <c r="C192" s="66"/>
      <c r="D192" s="66"/>
      <c r="E192" s="66"/>
      <c r="F192" s="66"/>
      <c r="G192" s="192" t="n">
        <f aca="false">G191+G194</f>
        <v>3816.13280317857</v>
      </c>
      <c r="H192" s="59"/>
      <c r="I192" s="60"/>
      <c r="J192" s="60"/>
      <c r="K192" s="60"/>
    </row>
    <row r="193" s="56" customFormat="true" ht="13.9" hidden="false" customHeight="true" outlineLevel="0" collapsed="false">
      <c r="A193" s="105" t="n">
        <v>6</v>
      </c>
      <c r="B193" s="193" t="s">
        <v>195</v>
      </c>
      <c r="C193" s="193"/>
      <c r="D193" s="193"/>
      <c r="E193" s="193"/>
      <c r="F193" s="193" t="s">
        <v>109</v>
      </c>
      <c r="G193" s="194" t="s">
        <v>101</v>
      </c>
      <c r="H193" s="59"/>
      <c r="I193" s="60"/>
      <c r="J193" s="60"/>
      <c r="K193" s="60"/>
    </row>
    <row r="194" s="56" customFormat="true" ht="13.9" hidden="false" customHeight="true" outlineLevel="0" collapsed="false">
      <c r="A194" s="195" t="s">
        <v>68</v>
      </c>
      <c r="B194" s="196" t="s">
        <v>196</v>
      </c>
      <c r="C194" s="196"/>
      <c r="D194" s="196"/>
      <c r="E194" s="196"/>
      <c r="F194" s="197" t="n">
        <v>0.03</v>
      </c>
      <c r="G194" s="198" t="n">
        <f aca="false">G191*F194</f>
        <v>111.149499121706</v>
      </c>
      <c r="H194" s="59"/>
      <c r="I194" s="60"/>
      <c r="J194" s="60"/>
      <c r="K194" s="60"/>
    </row>
    <row r="195" s="56" customFormat="true" ht="13.9" hidden="false" customHeight="true" outlineLevel="0" collapsed="false">
      <c r="A195" s="199" t="s">
        <v>71</v>
      </c>
      <c r="B195" s="90" t="s">
        <v>197</v>
      </c>
      <c r="C195" s="90"/>
      <c r="D195" s="90"/>
      <c r="E195" s="90"/>
      <c r="F195" s="200" t="n">
        <v>0.08599</v>
      </c>
      <c r="G195" s="201" t="n">
        <f aca="false">(G191+G194)*F195</f>
        <v>328.149259745326</v>
      </c>
      <c r="H195" s="202"/>
      <c r="I195" s="60"/>
      <c r="J195" s="60"/>
      <c r="K195" s="60"/>
    </row>
    <row r="196" s="56" customFormat="true" ht="13.9" hidden="false" customHeight="true" outlineLevel="0" collapsed="false">
      <c r="A196" s="199" t="s">
        <v>74</v>
      </c>
      <c r="B196" s="90" t="s">
        <v>198</v>
      </c>
      <c r="C196" s="90"/>
      <c r="D196" s="90"/>
      <c r="E196" s="90"/>
      <c r="F196" s="200"/>
      <c r="G196" s="201"/>
      <c r="H196" s="59"/>
      <c r="I196" s="59"/>
      <c r="J196" s="60"/>
      <c r="K196" s="60"/>
    </row>
    <row r="197" s="56" customFormat="true" ht="13.9" hidden="false" customHeight="true" outlineLevel="0" collapsed="false">
      <c r="A197" s="199"/>
      <c r="B197" s="90" t="s">
        <v>199</v>
      </c>
      <c r="C197" s="90"/>
      <c r="D197" s="90"/>
      <c r="E197" s="90"/>
      <c r="F197" s="200" t="n">
        <v>0.076</v>
      </c>
      <c r="G197" s="201" t="n">
        <f aca="false">SUM($G$191,$G$194,$G$195)/0.8575*F197</f>
        <v>367.306631815996</v>
      </c>
      <c r="H197" s="59"/>
      <c r="I197" s="60"/>
      <c r="J197" s="60"/>
      <c r="K197" s="60"/>
    </row>
    <row r="198" s="56" customFormat="true" ht="13.9" hidden="false" customHeight="true" outlineLevel="0" collapsed="false">
      <c r="A198" s="199"/>
      <c r="B198" s="90" t="s">
        <v>200</v>
      </c>
      <c r="C198" s="90"/>
      <c r="D198" s="90"/>
      <c r="E198" s="90"/>
      <c r="F198" s="200" t="n">
        <v>0.0165</v>
      </c>
      <c r="G198" s="201" t="n">
        <f aca="false">SUM($G$191,$G$194,$G$195)/0.8575*F198</f>
        <v>79.7442029600517</v>
      </c>
      <c r="H198" s="59"/>
      <c r="I198" s="60"/>
      <c r="J198" s="60"/>
      <c r="K198" s="60"/>
    </row>
    <row r="199" s="56" customFormat="true" ht="13.9" hidden="false" customHeight="true" outlineLevel="0" collapsed="false">
      <c r="A199" s="199"/>
      <c r="B199" s="90" t="s">
        <v>201</v>
      </c>
      <c r="C199" s="90"/>
      <c r="D199" s="90"/>
      <c r="E199" s="90"/>
      <c r="F199" s="200" t="n">
        <v>0.05</v>
      </c>
      <c r="G199" s="201" t="n">
        <f aca="false">SUM($G$191,$G$194,$G$195)/0.8575*F199</f>
        <v>241.649099878945</v>
      </c>
      <c r="H199" s="59"/>
      <c r="I199" s="60"/>
      <c r="J199" s="60"/>
      <c r="K199" s="60"/>
    </row>
    <row r="200" s="56" customFormat="true" ht="13.9" hidden="false" customHeight="true" outlineLevel="0" collapsed="false">
      <c r="A200" s="203"/>
      <c r="B200" s="204" t="s">
        <v>103</v>
      </c>
      <c r="C200" s="204"/>
      <c r="D200" s="204"/>
      <c r="E200" s="204"/>
      <c r="F200" s="205" t="n">
        <f aca="false">SUM(F194:F199)</f>
        <v>0.25849</v>
      </c>
      <c r="G200" s="106" t="n">
        <f aca="false">SUM(G194:G199)</f>
        <v>1127.99869352202</v>
      </c>
      <c r="H200" s="59"/>
      <c r="I200" s="60"/>
      <c r="J200" s="60"/>
      <c r="K200" s="60"/>
    </row>
    <row r="201" customFormat="false" ht="14.25" hidden="false" customHeight="true" outlineLevel="0" collapsed="false">
      <c r="A201" s="60"/>
      <c r="B201" s="60"/>
      <c r="C201" s="60"/>
      <c r="D201" s="60"/>
      <c r="E201" s="60"/>
      <c r="F201" s="60"/>
      <c r="G201" s="60"/>
      <c r="H201" s="59"/>
      <c r="I201" s="60"/>
      <c r="J201" s="60"/>
      <c r="K201" s="60"/>
    </row>
    <row r="202" s="56" customFormat="true" ht="14.25" hidden="false" customHeight="false" outlineLevel="0" collapsed="false">
      <c r="A202" s="85" t="s">
        <v>202</v>
      </c>
      <c r="B202" s="85"/>
      <c r="C202" s="85"/>
      <c r="D202" s="85"/>
      <c r="E202" s="85"/>
      <c r="F202" s="85"/>
      <c r="G202" s="85"/>
      <c r="H202" s="59"/>
      <c r="I202" s="60"/>
      <c r="J202" s="60"/>
      <c r="K202" s="60"/>
    </row>
    <row r="203" s="56" customFormat="true" ht="15.75" hidden="false" customHeight="true" outlineLevel="0" collapsed="false">
      <c r="A203" s="85" t="s">
        <v>203</v>
      </c>
      <c r="B203" s="85"/>
      <c r="C203" s="85"/>
      <c r="D203" s="85"/>
      <c r="E203" s="85"/>
      <c r="F203" s="85"/>
      <c r="G203" s="85"/>
      <c r="H203" s="59"/>
      <c r="I203" s="60"/>
      <c r="J203" s="60"/>
      <c r="K203" s="60"/>
    </row>
    <row r="204" s="56" customFormat="true" ht="14.25" hidden="false" customHeight="false" outlineLevel="0" collapsed="false">
      <c r="A204" s="190" t="s">
        <v>204</v>
      </c>
      <c r="B204" s="190"/>
      <c r="C204" s="190"/>
      <c r="D204" s="190"/>
      <c r="E204" s="190"/>
      <c r="F204" s="190"/>
      <c r="G204" s="190"/>
      <c r="H204" s="59"/>
      <c r="I204" s="60"/>
      <c r="J204" s="60"/>
      <c r="K204" s="60"/>
    </row>
    <row r="205" s="56" customFormat="true" ht="14.25" hidden="false" customHeight="false" outlineLevel="0" collapsed="false">
      <c r="A205" s="190" t="s">
        <v>205</v>
      </c>
      <c r="B205" s="190"/>
      <c r="C205" s="190"/>
      <c r="D205" s="190"/>
      <c r="E205" s="190"/>
      <c r="F205" s="190"/>
      <c r="G205" s="190"/>
      <c r="H205" s="59"/>
      <c r="I205" s="60"/>
      <c r="J205" s="60"/>
      <c r="K205" s="60"/>
    </row>
    <row r="206" s="56" customFormat="true" ht="49.35" hidden="false" customHeight="true" outlineLevel="0" collapsed="false">
      <c r="A206" s="120" t="s">
        <v>206</v>
      </c>
      <c r="B206" s="120"/>
      <c r="C206" s="120"/>
      <c r="D206" s="120"/>
      <c r="E206" s="120"/>
      <c r="F206" s="120"/>
      <c r="G206" s="120"/>
      <c r="H206" s="59"/>
      <c r="I206" s="60"/>
      <c r="J206" s="60"/>
      <c r="K206" s="60"/>
    </row>
    <row r="207" s="56" customFormat="true" ht="56.25" hidden="false" customHeight="true" outlineLevel="0" collapsed="false">
      <c r="A207" s="120" t="s">
        <v>207</v>
      </c>
      <c r="B207" s="120"/>
      <c r="C207" s="120"/>
      <c r="D207" s="120"/>
      <c r="E207" s="120"/>
      <c r="F207" s="120"/>
      <c r="G207" s="120"/>
      <c r="H207" s="59"/>
      <c r="I207" s="60"/>
      <c r="J207" s="60"/>
      <c r="K207" s="60"/>
    </row>
    <row r="208" s="56" customFormat="true" ht="14.25" hidden="false" customHeight="false" outlineLevel="0" collapsed="false">
      <c r="A208" s="190"/>
      <c r="B208" s="66"/>
      <c r="C208" s="66"/>
      <c r="D208" s="66"/>
      <c r="E208" s="66"/>
      <c r="F208" s="66"/>
      <c r="G208" s="66"/>
      <c r="H208" s="59"/>
      <c r="I208" s="60"/>
      <c r="J208" s="60"/>
      <c r="K208" s="60"/>
    </row>
    <row r="209" s="56" customFormat="true" ht="13.9" hidden="false" customHeight="true" outlineLevel="0" collapsed="false">
      <c r="A209" s="81" t="s">
        <v>208</v>
      </c>
      <c r="B209" s="81"/>
      <c r="C209" s="81"/>
      <c r="D209" s="81"/>
      <c r="E209" s="81"/>
      <c r="F209" s="81"/>
      <c r="G209" s="81"/>
      <c r="H209" s="59"/>
      <c r="I209" s="60"/>
      <c r="J209" s="60"/>
      <c r="K209" s="60"/>
    </row>
    <row r="210" s="56" customFormat="true" ht="14.25" hidden="false" customHeight="true" outlineLevel="0" collapsed="false">
      <c r="A210" s="87"/>
      <c r="B210" s="87"/>
      <c r="C210" s="87"/>
      <c r="D210" s="87"/>
      <c r="E210" s="87"/>
      <c r="F210" s="87"/>
      <c r="G210" s="87"/>
      <c r="H210" s="59"/>
      <c r="I210" s="60"/>
      <c r="J210" s="60"/>
      <c r="K210" s="60"/>
    </row>
    <row r="211" s="56" customFormat="true" ht="25.35" hidden="false" customHeight="true" outlineLevel="0" collapsed="false">
      <c r="A211" s="206"/>
      <c r="B211" s="147" t="s">
        <v>209</v>
      </c>
      <c r="C211" s="147"/>
      <c r="D211" s="147"/>
      <c r="E211" s="147"/>
      <c r="F211" s="147" t="s">
        <v>210</v>
      </c>
      <c r="G211" s="147"/>
      <c r="H211" s="59"/>
      <c r="I211" s="60"/>
      <c r="J211" s="60"/>
      <c r="K211" s="60"/>
    </row>
    <row r="212" s="56" customFormat="true" ht="18.75" hidden="false" customHeight="true" outlineLevel="0" collapsed="false">
      <c r="A212" s="89" t="s">
        <v>68</v>
      </c>
      <c r="B212" s="90" t="s">
        <v>211</v>
      </c>
      <c r="C212" s="90"/>
      <c r="D212" s="90"/>
      <c r="E212" s="90"/>
      <c r="F212" s="207" t="n">
        <f aca="false">F48</f>
        <v>1236.43</v>
      </c>
      <c r="G212" s="207"/>
      <c r="H212" s="59"/>
      <c r="I212" s="60"/>
      <c r="J212" s="60"/>
      <c r="K212" s="60"/>
    </row>
    <row r="213" s="56" customFormat="true" ht="24.6" hidden="false" customHeight="true" outlineLevel="0" collapsed="false">
      <c r="A213" s="89" t="s">
        <v>71</v>
      </c>
      <c r="B213" s="90" t="s">
        <v>212</v>
      </c>
      <c r="C213" s="90"/>
      <c r="D213" s="90"/>
      <c r="E213" s="90"/>
      <c r="F213" s="207" t="n">
        <f aca="false">F112</f>
        <v>1149.601445056</v>
      </c>
      <c r="G213" s="207"/>
      <c r="H213" s="59"/>
      <c r="I213" s="60"/>
      <c r="J213" s="60"/>
      <c r="K213" s="60"/>
    </row>
    <row r="214" s="56" customFormat="true" ht="13.9" hidden="false" customHeight="true" outlineLevel="0" collapsed="false">
      <c r="A214" s="89" t="s">
        <v>74</v>
      </c>
      <c r="B214" s="90" t="s">
        <v>213</v>
      </c>
      <c r="C214" s="90"/>
      <c r="D214" s="90"/>
      <c r="E214" s="90"/>
      <c r="F214" s="207" t="n">
        <f aca="false">G122</f>
        <v>87.879509536</v>
      </c>
      <c r="G214" s="207"/>
      <c r="H214" s="59"/>
      <c r="I214" s="60"/>
      <c r="J214" s="60"/>
      <c r="K214" s="60"/>
    </row>
    <row r="215" s="56" customFormat="true" ht="24.2" hidden="false" customHeight="true" outlineLevel="0" collapsed="false">
      <c r="A215" s="89" t="s">
        <v>77</v>
      </c>
      <c r="B215" s="90" t="s">
        <v>214</v>
      </c>
      <c r="C215" s="90"/>
      <c r="D215" s="90"/>
      <c r="E215" s="90"/>
      <c r="F215" s="207" t="n">
        <f aca="false">G176</f>
        <v>307.012349464867</v>
      </c>
      <c r="G215" s="207"/>
      <c r="H215" s="59"/>
      <c r="I215" s="60"/>
      <c r="J215" s="60"/>
      <c r="K215" s="60"/>
    </row>
    <row r="216" s="56" customFormat="true" ht="13.9" hidden="false" customHeight="true" outlineLevel="0" collapsed="false">
      <c r="A216" s="89" t="s">
        <v>124</v>
      </c>
      <c r="B216" s="90" t="s">
        <v>215</v>
      </c>
      <c r="C216" s="90"/>
      <c r="D216" s="90"/>
      <c r="E216" s="90"/>
      <c r="F216" s="207" t="n">
        <f aca="false">F185</f>
        <v>924.06</v>
      </c>
      <c r="G216" s="207"/>
      <c r="H216" s="59"/>
      <c r="I216" s="60"/>
      <c r="J216" s="60"/>
      <c r="K216" s="60"/>
    </row>
    <row r="217" s="56" customFormat="true" ht="13.9" hidden="false" customHeight="true" outlineLevel="0" collapsed="false">
      <c r="A217" s="89" t="s">
        <v>216</v>
      </c>
      <c r="B217" s="89"/>
      <c r="C217" s="89"/>
      <c r="D217" s="89"/>
      <c r="E217" s="89"/>
      <c r="F217" s="167" t="n">
        <f aca="false">F212+F213+F214+F215+F216</f>
        <v>3704.98330405687</v>
      </c>
      <c r="G217" s="167"/>
      <c r="H217" s="59"/>
      <c r="I217" s="60"/>
      <c r="J217" s="60"/>
      <c r="K217" s="60"/>
    </row>
    <row r="218" s="56" customFormat="true" ht="13.9" hidden="false" customHeight="true" outlineLevel="0" collapsed="false">
      <c r="A218" s="89" t="s">
        <v>126</v>
      </c>
      <c r="B218" s="90" t="s">
        <v>217</v>
      </c>
      <c r="C218" s="90"/>
      <c r="D218" s="90"/>
      <c r="E218" s="90"/>
      <c r="F218" s="207" t="n">
        <f aca="false">G200</f>
        <v>1127.99869352202</v>
      </c>
      <c r="G218" s="207"/>
      <c r="H218" s="59"/>
      <c r="I218" s="60"/>
      <c r="J218" s="60"/>
      <c r="K218" s="60"/>
    </row>
    <row r="219" s="56" customFormat="true" ht="13.9" hidden="false" customHeight="true" outlineLevel="0" collapsed="false">
      <c r="A219" s="77" t="s">
        <v>218</v>
      </c>
      <c r="B219" s="77"/>
      <c r="C219" s="77"/>
      <c r="D219" s="77"/>
      <c r="E219" s="77"/>
      <c r="F219" s="208" t="n">
        <f aca="false">F217+F218</f>
        <v>4832.98199757889</v>
      </c>
      <c r="G219" s="208"/>
      <c r="H219" s="209"/>
      <c r="I219" s="60"/>
      <c r="J219" s="60"/>
      <c r="K219" s="60"/>
    </row>
    <row r="220" s="56" customFormat="true" ht="14.25" hidden="false" customHeight="true" outlineLevel="0" collapsed="false">
      <c r="A220" s="210"/>
      <c r="B220" s="210"/>
      <c r="C220" s="210"/>
      <c r="D220" s="210"/>
      <c r="E220" s="210"/>
      <c r="F220" s="210"/>
      <c r="G220" s="210"/>
      <c r="H220" s="59"/>
      <c r="I220" s="60"/>
      <c r="J220" s="60"/>
      <c r="K220" s="60"/>
    </row>
    <row r="221" s="56" customFormat="true" ht="13.9" hidden="false" customHeight="true" outlineLevel="0" collapsed="false">
      <c r="A221" s="81" t="s">
        <v>219</v>
      </c>
      <c r="B221" s="81"/>
      <c r="C221" s="81"/>
      <c r="D221" s="81"/>
      <c r="E221" s="81"/>
      <c r="F221" s="81"/>
      <c r="G221" s="81"/>
      <c r="H221" s="59"/>
      <c r="I221" s="60"/>
      <c r="J221" s="60"/>
      <c r="K221" s="60"/>
    </row>
    <row r="222" customFormat="false" ht="14.25" hidden="false" customHeight="true" outlineLevel="0" collapsed="false">
      <c r="A222" s="60"/>
      <c r="B222" s="60"/>
      <c r="C222" s="60"/>
      <c r="D222" s="60"/>
      <c r="E222" s="60"/>
      <c r="F222" s="60"/>
      <c r="G222" s="60"/>
      <c r="H222" s="59"/>
      <c r="I222" s="60"/>
      <c r="J222" s="60"/>
      <c r="K222" s="60"/>
    </row>
    <row r="223" s="56" customFormat="true" ht="57.95" hidden="false" customHeight="true" outlineLevel="0" collapsed="false">
      <c r="A223" s="76" t="s">
        <v>220</v>
      </c>
      <c r="B223" s="76"/>
      <c r="C223" s="76" t="s">
        <v>221</v>
      </c>
      <c r="D223" s="76" t="s">
        <v>222</v>
      </c>
      <c r="E223" s="76" t="s">
        <v>223</v>
      </c>
      <c r="F223" s="76" t="s">
        <v>224</v>
      </c>
      <c r="G223" s="76" t="s">
        <v>225</v>
      </c>
      <c r="H223" s="59"/>
      <c r="I223" s="60"/>
      <c r="J223" s="60"/>
      <c r="K223" s="60"/>
    </row>
    <row r="224" s="56" customFormat="true" ht="54" hidden="false" customHeight="true" outlineLevel="0" collapsed="false">
      <c r="A224" s="69" t="s">
        <v>226</v>
      </c>
      <c r="B224" s="69" t="str">
        <f aca="false">F35</f>
        <v>Limpeza e Conservação</v>
      </c>
      <c r="C224" s="211" t="n">
        <f aca="false">F219</f>
        <v>4832.98199757889</v>
      </c>
      <c r="D224" s="69" t="n">
        <v>1</v>
      </c>
      <c r="E224" s="211" t="n">
        <f aca="false">C224*D224</f>
        <v>4832.98199757889</v>
      </c>
      <c r="F224" s="212" t="n">
        <v>6</v>
      </c>
      <c r="G224" s="211" t="n">
        <f aca="false">E224*F224</f>
        <v>28997.8919854733</v>
      </c>
      <c r="H224" s="59"/>
      <c r="I224" s="60"/>
      <c r="J224" s="60"/>
      <c r="K224" s="60"/>
    </row>
    <row r="225" s="56" customFormat="true" ht="13.9" hidden="false" customHeight="true" outlineLevel="0" collapsed="false">
      <c r="A225" s="76" t="s">
        <v>227</v>
      </c>
      <c r="B225" s="76"/>
      <c r="C225" s="76"/>
      <c r="D225" s="76"/>
      <c r="E225" s="76"/>
      <c r="F225" s="76"/>
      <c r="G225" s="213" t="n">
        <f aca="false">G224</f>
        <v>28997.8919854733</v>
      </c>
      <c r="H225" s="59"/>
      <c r="I225" s="60"/>
      <c r="J225" s="60"/>
      <c r="K225" s="60"/>
    </row>
    <row r="226" customFormat="false" ht="14.25" hidden="false" customHeight="true" outlineLevel="0" collapsed="false">
      <c r="A226" s="60"/>
      <c r="B226" s="60"/>
      <c r="C226" s="60"/>
      <c r="D226" s="60"/>
      <c r="E226" s="60"/>
      <c r="F226" s="60"/>
      <c r="G226" s="60"/>
      <c r="H226" s="59"/>
      <c r="I226" s="60"/>
      <c r="J226" s="60"/>
      <c r="K226" s="60"/>
    </row>
    <row r="227" s="56" customFormat="true" ht="15.75" hidden="false" customHeight="true" outlineLevel="0" collapsed="false">
      <c r="A227" s="107" t="s">
        <v>228</v>
      </c>
      <c r="B227" s="107"/>
      <c r="C227" s="107"/>
      <c r="D227" s="107"/>
      <c r="E227" s="107"/>
      <c r="F227" s="107"/>
      <c r="G227" s="107"/>
      <c r="H227" s="59"/>
      <c r="I227" s="60"/>
      <c r="J227" s="60"/>
      <c r="K227" s="60"/>
    </row>
    <row r="228" customFormat="false" ht="14.25" hidden="false" customHeight="false" outlineLevel="0" collapsed="false">
      <c r="A228" s="60"/>
      <c r="B228" s="60"/>
      <c r="C228" s="60"/>
      <c r="D228" s="60"/>
      <c r="E228" s="60"/>
      <c r="F228" s="60"/>
      <c r="G228" s="60"/>
      <c r="H228" s="59"/>
      <c r="I228" s="60"/>
      <c r="J228" s="60"/>
      <c r="K228" s="60"/>
    </row>
    <row r="229" s="56" customFormat="true" ht="14.1" hidden="false" customHeight="true" outlineLevel="0" collapsed="false">
      <c r="A229" s="187"/>
      <c r="B229" s="76" t="s">
        <v>229</v>
      </c>
      <c r="C229" s="76"/>
      <c r="D229" s="76"/>
      <c r="E229" s="76"/>
      <c r="F229" s="76"/>
      <c r="G229" s="76"/>
      <c r="H229" s="59"/>
      <c r="I229" s="60"/>
      <c r="J229" s="60"/>
      <c r="K229" s="60"/>
    </row>
    <row r="230" s="56" customFormat="true" ht="14.1" hidden="false" customHeight="true" outlineLevel="0" collapsed="false">
      <c r="A230" s="187"/>
      <c r="B230" s="214" t="s">
        <v>6</v>
      </c>
      <c r="C230" s="214"/>
      <c r="D230" s="214"/>
      <c r="E230" s="214"/>
      <c r="F230" s="76" t="s">
        <v>230</v>
      </c>
      <c r="G230" s="76"/>
      <c r="H230" s="59"/>
      <c r="I230" s="60"/>
      <c r="J230" s="60"/>
      <c r="K230" s="60"/>
    </row>
    <row r="231" s="56" customFormat="true" ht="14.25" hidden="false" customHeight="true" outlineLevel="0" collapsed="false">
      <c r="A231" s="111" t="s">
        <v>68</v>
      </c>
      <c r="B231" s="215" t="s">
        <v>231</v>
      </c>
      <c r="C231" s="215"/>
      <c r="D231" s="215"/>
      <c r="E231" s="215"/>
      <c r="F231" s="216" t="n">
        <f aca="false">E224</f>
        <v>4832.98199757889</v>
      </c>
      <c r="G231" s="216"/>
      <c r="H231" s="59"/>
      <c r="I231" s="60"/>
      <c r="J231" s="60"/>
      <c r="K231" s="60"/>
    </row>
    <row r="232" s="56" customFormat="true" ht="36" hidden="false" customHeight="true" outlineLevel="0" collapsed="false">
      <c r="A232" s="69" t="s">
        <v>71</v>
      </c>
      <c r="B232" s="215" t="s">
        <v>232</v>
      </c>
      <c r="C232" s="215"/>
      <c r="D232" s="215"/>
      <c r="E232" s="215"/>
      <c r="F232" s="216" t="n">
        <f aca="false">G225</f>
        <v>28997.8919854733</v>
      </c>
      <c r="G232" s="216"/>
      <c r="H232" s="59"/>
      <c r="I232" s="60"/>
      <c r="J232" s="60"/>
      <c r="K232" s="60"/>
    </row>
    <row r="233" s="56" customFormat="true" ht="43.5" hidden="false" customHeight="true" outlineLevel="0" collapsed="false">
      <c r="A233" s="69" t="s">
        <v>74</v>
      </c>
      <c r="B233" s="90" t="s">
        <v>233</v>
      </c>
      <c r="C233" s="90"/>
      <c r="D233" s="90"/>
      <c r="E233" s="90"/>
      <c r="F233" s="217" t="n">
        <f aca="false">F232*12</f>
        <v>347974.70382568</v>
      </c>
      <c r="G233" s="217"/>
      <c r="H233" s="59"/>
      <c r="I233" s="60"/>
      <c r="J233" s="60"/>
      <c r="K233" s="60"/>
    </row>
    <row r="234" customFormat="false" ht="14.25" hidden="false" customHeight="true" outlineLevel="0" collapsed="false">
      <c r="A234" s="60"/>
      <c r="B234" s="60"/>
      <c r="C234" s="60"/>
      <c r="D234" s="60"/>
      <c r="E234" s="60"/>
      <c r="F234" s="60"/>
      <c r="G234" s="60"/>
      <c r="H234" s="59"/>
      <c r="I234" s="60"/>
      <c r="J234" s="60"/>
      <c r="K234" s="60"/>
    </row>
    <row r="235" s="56" customFormat="true" ht="14.25" hidden="false" customHeight="false" outlineLevel="0" collapsed="false">
      <c r="A235" s="218" t="s">
        <v>234</v>
      </c>
      <c r="B235" s="218"/>
      <c r="C235" s="218"/>
      <c r="D235" s="218"/>
      <c r="E235" s="218"/>
      <c r="F235" s="218"/>
      <c r="G235" s="218"/>
      <c r="H235" s="59"/>
      <c r="I235" s="60"/>
      <c r="J235" s="60"/>
      <c r="K235" s="60"/>
    </row>
    <row r="236" customFormat="false" ht="14.25" hidden="false" customHeight="false" outlineLevel="0" collapsed="false">
      <c r="H236" s="59"/>
      <c r="I236" s="60"/>
      <c r="J236" s="60"/>
      <c r="K236" s="60"/>
    </row>
    <row r="238" customFormat="false" ht="91.15" hidden="false" customHeight="true" outlineLevel="0" collapsed="false">
      <c r="A238" s="219" t="s">
        <v>235</v>
      </c>
      <c r="B238" s="219"/>
      <c r="C238" s="219"/>
      <c r="D238" s="219"/>
      <c r="E238" s="219"/>
      <c r="F238" s="219"/>
      <c r="G238" s="219"/>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39375" right="0.39375" top="0.552083333333333" bottom="0.552083333333333" header="0.39375" footer="0.39375"/>
  <pageSetup paperSize="9" scale="85"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36" activeCellId="0" sqref="H36"/>
    </sheetView>
  </sheetViews>
  <sheetFormatPr defaultColWidth="9.83984375" defaultRowHeight="14.25" zeroHeight="false" outlineLevelRow="0" outlineLevelCol="0"/>
  <cols>
    <col collapsed="false" customWidth="true" hidden="false" outlineLevel="0" max="1" min="1" style="56" width="10"/>
    <col collapsed="false" customWidth="false" hidden="false" outlineLevel="0" max="2" min="2" style="56" width="9.88"/>
    <col collapsed="false" customWidth="true" hidden="false" outlineLevel="0" max="3" min="3" style="56" width="10.87"/>
    <col collapsed="false" customWidth="true" hidden="false" outlineLevel="0" max="4" min="4" style="56" width="9.38"/>
    <col collapsed="false" customWidth="true" hidden="false" outlineLevel="0" max="5" min="5" style="56" width="11.87"/>
    <col collapsed="false" customWidth="true" hidden="false" outlineLevel="0" max="7" min="6" style="56" width="23.25"/>
    <col collapsed="false" customWidth="true" hidden="false" outlineLevel="0" max="8" min="8" style="57" width="10.38"/>
    <col collapsed="false" customWidth="true" hidden="false" outlineLevel="0" max="9" min="9" style="56" width="15.25"/>
    <col collapsed="false" customWidth="true" hidden="false" outlineLevel="0" max="10" min="10" style="56" width="12.87"/>
    <col collapsed="false" customWidth="true" hidden="false" outlineLevel="0" max="64" min="11" style="56" width="10.38"/>
  </cols>
  <sheetData>
    <row r="1" customFormat="false" ht="14.25" hidden="false" customHeight="false" outlineLevel="0" collapsed="false">
      <c r="A1" s="58" t="s">
        <v>236</v>
      </c>
      <c r="B1" s="58"/>
      <c r="C1" s="58"/>
      <c r="D1" s="58"/>
      <c r="E1" s="58"/>
      <c r="F1" s="58"/>
      <c r="G1" s="58"/>
      <c r="H1" s="59"/>
      <c r="I1" s="60"/>
      <c r="J1" s="60"/>
      <c r="K1" s="60"/>
    </row>
    <row r="2" customFormat="false" ht="14.25" hidden="false" customHeight="false" outlineLevel="0" collapsed="false">
      <c r="A2" s="58"/>
      <c r="B2" s="58"/>
      <c r="C2" s="58"/>
      <c r="D2" s="58"/>
      <c r="E2" s="58"/>
      <c r="F2" s="58"/>
      <c r="G2" s="58"/>
      <c r="H2" s="59"/>
      <c r="I2" s="60"/>
      <c r="J2" s="60"/>
      <c r="K2" s="60"/>
    </row>
    <row r="3" customFormat="false" ht="14.25" hidden="false" customHeight="false" outlineLevel="0" collapsed="false">
      <c r="A3" s="61"/>
      <c r="B3" s="61"/>
      <c r="C3" s="61"/>
      <c r="D3" s="61"/>
      <c r="E3" s="61"/>
      <c r="F3" s="61"/>
      <c r="G3" s="61"/>
      <c r="H3" s="59"/>
      <c r="I3" s="60"/>
      <c r="J3" s="60"/>
      <c r="K3" s="60"/>
    </row>
    <row r="4" customFormat="false" ht="14.25" hidden="false" customHeight="false" outlineLevel="0" collapsed="false">
      <c r="A4" s="58" t="s">
        <v>63</v>
      </c>
      <c r="B4" s="58"/>
      <c r="C4" s="58"/>
      <c r="D4" s="58"/>
      <c r="E4" s="58"/>
      <c r="F4" s="58"/>
      <c r="G4" s="58"/>
      <c r="H4" s="59"/>
      <c r="I4" s="60"/>
      <c r="J4" s="60"/>
      <c r="K4" s="60"/>
    </row>
    <row r="5" customFormat="false" ht="14.25" hidden="false" customHeight="false" outlineLevel="0" collapsed="false">
      <c r="A5" s="62"/>
      <c r="B5" s="62"/>
      <c r="C5" s="62"/>
      <c r="D5" s="62"/>
      <c r="E5" s="62"/>
      <c r="F5" s="62"/>
      <c r="G5" s="62"/>
      <c r="H5" s="59"/>
      <c r="I5" s="60"/>
      <c r="J5" s="60"/>
      <c r="K5" s="60"/>
    </row>
    <row r="6" customFormat="false" ht="14.1" hidden="false" customHeight="true" outlineLevel="0" collapsed="false">
      <c r="A6" s="63" t="s">
        <v>64</v>
      </c>
      <c r="B6" s="63"/>
      <c r="C6" s="63"/>
      <c r="D6" s="63"/>
      <c r="E6" s="63"/>
      <c r="F6" s="63"/>
      <c r="G6" s="63"/>
      <c r="H6" s="59"/>
      <c r="I6" s="60"/>
      <c r="J6" s="60"/>
      <c r="K6" s="60"/>
    </row>
    <row r="7" customFormat="false" ht="13.9" hidden="false" customHeight="true" outlineLevel="0" collapsed="false">
      <c r="A7" s="64" t="s">
        <v>65</v>
      </c>
      <c r="B7" s="64"/>
      <c r="C7" s="64"/>
      <c r="D7" s="64"/>
      <c r="E7" s="64"/>
      <c r="F7" s="64"/>
      <c r="G7" s="64"/>
      <c r="H7" s="59"/>
      <c r="I7" s="60"/>
      <c r="J7" s="60"/>
      <c r="K7" s="60"/>
    </row>
    <row r="8" customFormat="false" ht="13.9" hidden="false" customHeight="true" outlineLevel="0" collapsed="false">
      <c r="A8" s="65" t="s">
        <v>66</v>
      </c>
      <c r="B8" s="65"/>
      <c r="C8" s="65"/>
      <c r="D8" s="65"/>
      <c r="E8" s="65"/>
      <c r="F8" s="66"/>
      <c r="G8" s="66"/>
      <c r="H8" s="59"/>
      <c r="I8" s="60"/>
      <c r="J8" s="60"/>
      <c r="K8" s="60"/>
    </row>
    <row r="9" customFormat="false" ht="14.25" hidden="false" customHeight="false" outlineLevel="0" collapsed="false">
      <c r="A9" s="67"/>
      <c r="B9" s="67"/>
      <c r="C9" s="67"/>
      <c r="D9" s="67"/>
      <c r="E9" s="67"/>
      <c r="F9" s="66"/>
      <c r="G9" s="66"/>
      <c r="H9" s="59"/>
      <c r="I9" s="60"/>
      <c r="J9" s="60"/>
      <c r="K9" s="60"/>
    </row>
    <row r="10" customFormat="false" ht="14.25" hidden="false" customHeight="false" outlineLevel="0" collapsed="false">
      <c r="A10" s="58" t="s">
        <v>67</v>
      </c>
      <c r="B10" s="58"/>
      <c r="C10" s="58"/>
      <c r="D10" s="58"/>
      <c r="E10" s="58"/>
      <c r="F10" s="58"/>
      <c r="G10" s="58"/>
      <c r="H10" s="59"/>
      <c r="I10" s="60"/>
      <c r="J10" s="60"/>
      <c r="K10" s="60"/>
    </row>
    <row r="11" customFormat="false" ht="14.25" hidden="false" customHeight="false" outlineLevel="0" collapsed="false">
      <c r="A11" s="68"/>
      <c r="B11" s="68"/>
      <c r="C11" s="68"/>
      <c r="D11" s="68"/>
      <c r="E11" s="68"/>
      <c r="F11" s="68"/>
      <c r="G11" s="68"/>
      <c r="H11" s="59"/>
      <c r="I11" s="60"/>
      <c r="J11" s="60"/>
      <c r="K11" s="60"/>
    </row>
    <row r="12" customFormat="false" ht="13.9" hidden="false" customHeight="true" outlineLevel="0" collapsed="false">
      <c r="A12" s="69" t="s">
        <v>68</v>
      </c>
      <c r="B12" s="70" t="s">
        <v>69</v>
      </c>
      <c r="C12" s="70"/>
      <c r="D12" s="70"/>
      <c r="E12" s="70"/>
      <c r="F12" s="71" t="s">
        <v>70</v>
      </c>
      <c r="G12" s="71"/>
      <c r="H12" s="59"/>
      <c r="I12" s="60"/>
      <c r="J12" s="60"/>
      <c r="K12" s="60"/>
    </row>
    <row r="13" customFormat="false" ht="15.75" hidden="false" customHeight="true" outlineLevel="0" collapsed="false">
      <c r="A13" s="69" t="s">
        <v>71</v>
      </c>
      <c r="B13" s="70" t="s">
        <v>72</v>
      </c>
      <c r="C13" s="70"/>
      <c r="D13" s="70"/>
      <c r="E13" s="70"/>
      <c r="F13" s="72" t="s">
        <v>73</v>
      </c>
      <c r="G13" s="72"/>
      <c r="H13" s="59"/>
      <c r="I13" s="60"/>
      <c r="J13" s="60"/>
      <c r="K13" s="60"/>
    </row>
    <row r="14" customFormat="false" ht="28.15" hidden="false" customHeight="true" outlineLevel="0" collapsed="false">
      <c r="A14" s="69" t="s">
        <v>74</v>
      </c>
      <c r="B14" s="70" t="s">
        <v>75</v>
      </c>
      <c r="C14" s="70"/>
      <c r="D14" s="70"/>
      <c r="E14" s="70"/>
      <c r="F14" s="73" t="s">
        <v>76</v>
      </c>
      <c r="G14" s="73"/>
      <c r="H14" s="59"/>
      <c r="I14" s="60"/>
      <c r="J14" s="60"/>
      <c r="K14" s="60"/>
    </row>
    <row r="15" customFormat="false" ht="14.1" hidden="false" customHeight="true" outlineLevel="0" collapsed="false">
      <c r="A15" s="69" t="s">
        <v>77</v>
      </c>
      <c r="B15" s="74" t="s">
        <v>78</v>
      </c>
      <c r="C15" s="74"/>
      <c r="D15" s="74"/>
      <c r="E15" s="74"/>
      <c r="F15" s="75" t="n">
        <v>12</v>
      </c>
      <c r="G15" s="75"/>
      <c r="H15" s="59"/>
      <c r="I15" s="60"/>
      <c r="J15" s="60"/>
      <c r="K15" s="60"/>
    </row>
    <row r="16" customFormat="false" ht="14.25" hidden="false" customHeight="false" outlineLevel="0" collapsed="false">
      <c r="A16" s="58" t="s">
        <v>79</v>
      </c>
      <c r="B16" s="58"/>
      <c r="C16" s="58"/>
      <c r="D16" s="58"/>
      <c r="E16" s="58"/>
      <c r="F16" s="58"/>
      <c r="G16" s="58"/>
      <c r="H16" s="59"/>
      <c r="I16" s="60"/>
      <c r="J16" s="60"/>
      <c r="K16" s="60"/>
    </row>
    <row r="17" customFormat="false" ht="14.25" hidden="false" customHeight="false" outlineLevel="0" collapsed="false">
      <c r="A17" s="58"/>
      <c r="B17" s="58"/>
      <c r="C17" s="58"/>
      <c r="D17" s="58"/>
      <c r="E17" s="58"/>
      <c r="F17" s="58"/>
      <c r="G17" s="58"/>
      <c r="H17" s="59"/>
      <c r="I17" s="60"/>
      <c r="J17" s="60"/>
      <c r="K17" s="60"/>
    </row>
    <row r="18" customFormat="false" ht="14.25" hidden="false" customHeight="false" outlineLevel="0" collapsed="false">
      <c r="A18" s="58"/>
      <c r="B18" s="58"/>
      <c r="C18" s="58"/>
      <c r="D18" s="58"/>
      <c r="E18" s="58"/>
      <c r="F18" s="58"/>
      <c r="G18" s="58"/>
      <c r="H18" s="59"/>
      <c r="I18" s="60"/>
      <c r="J18" s="60"/>
      <c r="K18" s="60"/>
    </row>
    <row r="19" customFormat="false" ht="25.5" hidden="false" customHeight="true" outlineLevel="0" collapsed="false">
      <c r="A19" s="76" t="s">
        <v>80</v>
      </c>
      <c r="B19" s="77" t="s">
        <v>81</v>
      </c>
      <c r="C19" s="77"/>
      <c r="D19" s="77"/>
      <c r="E19" s="77"/>
      <c r="F19" s="77" t="s">
        <v>82</v>
      </c>
      <c r="G19" s="77"/>
      <c r="H19" s="59"/>
      <c r="I19" s="60"/>
      <c r="J19" s="60"/>
      <c r="K19" s="60"/>
    </row>
    <row r="20" customFormat="false" ht="46.5" hidden="false" customHeight="true" outlineLevel="0" collapsed="false">
      <c r="A20" s="69" t="s">
        <v>83</v>
      </c>
      <c r="B20" s="69" t="s">
        <v>84</v>
      </c>
      <c r="C20" s="69"/>
      <c r="D20" s="69"/>
      <c r="E20" s="69"/>
      <c r="F20" s="69" t="s">
        <v>237</v>
      </c>
      <c r="G20" s="69"/>
      <c r="H20" s="59"/>
      <c r="I20" s="60"/>
      <c r="J20" s="60"/>
      <c r="K20" s="60"/>
    </row>
    <row r="21" customFormat="false" ht="14.25" hidden="false" customHeight="false" outlineLevel="0" collapsed="false">
      <c r="A21" s="78"/>
      <c r="B21" s="78"/>
      <c r="C21" s="78"/>
      <c r="D21" s="78"/>
      <c r="E21" s="78"/>
      <c r="F21" s="78"/>
      <c r="G21" s="78"/>
      <c r="H21" s="59"/>
      <c r="I21" s="60"/>
      <c r="J21" s="60"/>
      <c r="K21" s="60"/>
    </row>
    <row r="22" customFormat="false" ht="13.9" hidden="false" customHeight="true" outlineLevel="0" collapsed="false">
      <c r="A22" s="79" t="s">
        <v>86</v>
      </c>
      <c r="B22" s="79"/>
      <c r="C22" s="79"/>
      <c r="D22" s="79"/>
      <c r="E22" s="79"/>
      <c r="F22" s="79"/>
      <c r="G22" s="79"/>
      <c r="H22" s="59"/>
      <c r="I22" s="60"/>
      <c r="J22" s="60"/>
      <c r="K22" s="60"/>
    </row>
    <row r="23" customFormat="false" ht="14.25" hidden="false" customHeight="false" outlineLevel="0" collapsed="false">
      <c r="A23" s="79"/>
      <c r="B23" s="79"/>
      <c r="C23" s="79"/>
      <c r="D23" s="79"/>
      <c r="E23" s="79"/>
      <c r="F23" s="79"/>
      <c r="G23" s="79"/>
      <c r="H23" s="59"/>
      <c r="I23" s="60"/>
      <c r="J23" s="60"/>
      <c r="K23" s="60"/>
    </row>
    <row r="24" customFormat="false" ht="14.25" hidden="false" customHeight="true" outlineLevel="0" collapsed="false">
      <c r="A24" s="79" t="s">
        <v>87</v>
      </c>
      <c r="B24" s="79"/>
      <c r="C24" s="79"/>
      <c r="D24" s="79"/>
      <c r="E24" s="79"/>
      <c r="F24" s="79"/>
      <c r="G24" s="79"/>
      <c r="H24" s="59"/>
      <c r="I24" s="60"/>
      <c r="J24" s="60"/>
      <c r="K24" s="60"/>
    </row>
    <row r="25" customFormat="false" ht="14.25" hidden="false" customHeight="false" outlineLevel="0" collapsed="false">
      <c r="A25" s="79"/>
      <c r="B25" s="79"/>
      <c r="C25" s="79"/>
      <c r="D25" s="79"/>
      <c r="E25" s="79"/>
      <c r="F25" s="79"/>
      <c r="G25" s="79"/>
      <c r="H25" s="59"/>
      <c r="I25" s="60"/>
      <c r="J25" s="60"/>
      <c r="K25" s="60"/>
    </row>
    <row r="26" customFormat="false" ht="14.25" hidden="false" customHeight="false" outlineLevel="0" collapsed="false">
      <c r="A26" s="80"/>
      <c r="B26" s="80"/>
      <c r="C26" s="80"/>
      <c r="D26" s="80"/>
      <c r="E26" s="80"/>
      <c r="F26" s="80"/>
      <c r="G26" s="80"/>
      <c r="H26" s="59"/>
      <c r="I26" s="60"/>
      <c r="J26" s="60"/>
      <c r="K26" s="60"/>
    </row>
    <row r="27" customFormat="false" ht="14.25" hidden="false" customHeight="false" outlineLevel="0" collapsed="false">
      <c r="A27" s="80"/>
      <c r="B27" s="80"/>
      <c r="C27" s="80"/>
      <c r="D27" s="80"/>
      <c r="E27" s="80"/>
      <c r="F27" s="80"/>
      <c r="G27" s="80"/>
      <c r="H27" s="59"/>
      <c r="I27" s="60"/>
      <c r="J27" s="60"/>
      <c r="K27" s="60"/>
    </row>
    <row r="28" customFormat="false" ht="14.25" hidden="false" customHeight="true" outlineLevel="0" collapsed="false">
      <c r="A28" s="81" t="s">
        <v>88</v>
      </c>
      <c r="B28" s="81"/>
      <c r="C28" s="81"/>
      <c r="D28" s="81"/>
      <c r="E28" s="81"/>
      <c r="F28" s="81"/>
      <c r="G28" s="81"/>
      <c r="H28" s="59"/>
      <c r="I28" s="60"/>
      <c r="J28" s="60"/>
      <c r="K28" s="60"/>
    </row>
    <row r="29" customFormat="false" ht="14.25" hidden="false" customHeight="false" outlineLevel="0" collapsed="false">
      <c r="A29" s="82"/>
      <c r="B29" s="80"/>
      <c r="C29" s="83"/>
      <c r="D29" s="80"/>
      <c r="E29" s="80"/>
      <c r="F29" s="80"/>
      <c r="G29" s="80"/>
      <c r="H29" s="59"/>
      <c r="I29" s="60"/>
      <c r="J29" s="60"/>
      <c r="K29" s="60"/>
    </row>
    <row r="30" customFormat="false" ht="14.25" hidden="false" customHeight="false" outlineLevel="0" collapsed="false">
      <c r="A30" s="84" t="s">
        <v>89</v>
      </c>
      <c r="B30" s="84"/>
      <c r="C30" s="84"/>
      <c r="D30" s="84"/>
      <c r="E30" s="84"/>
      <c r="F30" s="84"/>
      <c r="G30" s="84"/>
      <c r="H30" s="59"/>
      <c r="I30" s="60"/>
      <c r="J30" s="60"/>
      <c r="K30" s="60"/>
    </row>
    <row r="31" customFormat="false" ht="14.25" hidden="false" customHeight="false" outlineLevel="0" collapsed="false">
      <c r="A31" s="85" t="s">
        <v>90</v>
      </c>
      <c r="B31" s="85"/>
      <c r="C31" s="85"/>
      <c r="D31" s="85"/>
      <c r="E31" s="85"/>
      <c r="F31" s="85"/>
      <c r="G31" s="85"/>
      <c r="H31" s="59"/>
      <c r="I31" s="60"/>
      <c r="J31" s="60"/>
      <c r="K31" s="60"/>
    </row>
    <row r="32" customFormat="false" ht="14.25" hidden="false" customHeight="false" outlineLevel="0" collapsed="false">
      <c r="A32" s="86"/>
      <c r="B32" s="87"/>
      <c r="C32" s="87"/>
      <c r="D32" s="87"/>
      <c r="E32" s="87"/>
      <c r="F32" s="87"/>
      <c r="G32" s="87"/>
      <c r="H32" s="59"/>
      <c r="I32" s="60"/>
      <c r="J32" s="60"/>
      <c r="K32" s="60"/>
    </row>
    <row r="33" customFormat="false" ht="14.25" hidden="false" customHeight="false" outlineLevel="0" collapsed="false">
      <c r="A33" s="86"/>
      <c r="B33" s="87"/>
      <c r="C33" s="87"/>
      <c r="D33" s="87"/>
      <c r="E33" s="87"/>
      <c r="F33" s="87"/>
      <c r="G33" s="87"/>
      <c r="H33" s="59"/>
      <c r="I33" s="60"/>
      <c r="J33" s="60"/>
      <c r="K33" s="60"/>
    </row>
    <row r="34" customFormat="false" ht="13.9" hidden="false" customHeight="true" outlineLevel="0" collapsed="false">
      <c r="A34" s="88" t="s">
        <v>91</v>
      </c>
      <c r="B34" s="88"/>
      <c r="C34" s="88"/>
      <c r="D34" s="88"/>
      <c r="E34" s="88"/>
      <c r="F34" s="88"/>
      <c r="G34" s="88"/>
      <c r="H34" s="59"/>
      <c r="I34" s="60"/>
      <c r="J34" s="60"/>
      <c r="K34" s="60"/>
    </row>
    <row r="35" customFormat="false" ht="26.45" hidden="false" customHeight="true" outlineLevel="0" collapsed="false">
      <c r="A35" s="89" t="n">
        <v>1</v>
      </c>
      <c r="B35" s="90" t="s">
        <v>92</v>
      </c>
      <c r="C35" s="90"/>
      <c r="D35" s="90"/>
      <c r="E35" s="90"/>
      <c r="F35" s="91" t="str">
        <f aca="false">A20</f>
        <v>Limpeza e Conservação</v>
      </c>
      <c r="G35" s="91"/>
      <c r="H35" s="59"/>
      <c r="I35" s="60"/>
      <c r="J35" s="60"/>
      <c r="K35" s="60"/>
    </row>
    <row r="36" customFormat="false" ht="13.9" hidden="false" customHeight="true" outlineLevel="0" collapsed="false">
      <c r="A36" s="89" t="n">
        <v>2</v>
      </c>
      <c r="B36" s="90" t="s">
        <v>93</v>
      </c>
      <c r="C36" s="90"/>
      <c r="D36" s="90"/>
      <c r="E36" s="90"/>
      <c r="F36" s="92" t="s">
        <v>94</v>
      </c>
      <c r="G36" s="92"/>
      <c r="H36" s="59"/>
      <c r="I36" s="60"/>
      <c r="J36" s="60"/>
      <c r="K36" s="60"/>
    </row>
    <row r="37" customFormat="false" ht="13.9" hidden="false" customHeight="true" outlineLevel="0" collapsed="false">
      <c r="A37" s="89" t="n">
        <v>3</v>
      </c>
      <c r="B37" s="90" t="s">
        <v>95</v>
      </c>
      <c r="C37" s="90"/>
      <c r="D37" s="90"/>
      <c r="E37" s="90"/>
      <c r="F37" s="93" t="n">
        <v>1236.43</v>
      </c>
      <c r="G37" s="93"/>
      <c r="H37" s="59"/>
      <c r="I37" s="60"/>
      <c r="J37" s="60"/>
      <c r="K37" s="60"/>
    </row>
    <row r="38" customFormat="false" ht="13.9" hidden="false" customHeight="true" outlineLevel="0" collapsed="false">
      <c r="A38" s="89" t="n">
        <v>4</v>
      </c>
      <c r="B38" s="90" t="s">
        <v>96</v>
      </c>
      <c r="C38" s="90"/>
      <c r="D38" s="90"/>
      <c r="E38" s="90"/>
      <c r="F38" s="94" t="n">
        <v>44562</v>
      </c>
      <c r="G38" s="94"/>
      <c r="H38" s="59"/>
      <c r="I38" s="60"/>
      <c r="J38" s="60"/>
      <c r="K38" s="60"/>
    </row>
    <row r="39" customFormat="false" ht="14.25" hidden="false" customHeight="false" outlineLevel="0" collapsed="false">
      <c r="A39" s="95"/>
      <c r="B39" s="96"/>
      <c r="C39" s="96"/>
      <c r="D39" s="96"/>
      <c r="E39" s="96"/>
      <c r="F39" s="97"/>
      <c r="G39" s="97"/>
      <c r="H39" s="59"/>
      <c r="I39" s="60"/>
      <c r="J39" s="60"/>
      <c r="K39" s="60"/>
    </row>
    <row r="40" customFormat="false" ht="14.25" hidden="false" customHeight="true" outlineLevel="0" collapsed="false">
      <c r="A40" s="98" t="s">
        <v>97</v>
      </c>
      <c r="B40" s="98"/>
      <c r="C40" s="98"/>
      <c r="D40" s="98"/>
      <c r="E40" s="98"/>
      <c r="F40" s="98"/>
      <c r="G40" s="98"/>
      <c r="H40" s="59"/>
      <c r="I40" s="60"/>
      <c r="J40" s="60"/>
      <c r="K40" s="60"/>
    </row>
    <row r="41" customFormat="false" ht="14.25" hidden="false" customHeight="true" outlineLevel="0" collapsed="false">
      <c r="A41" s="99"/>
      <c r="B41" s="99"/>
      <c r="C41" s="99"/>
      <c r="D41" s="99"/>
      <c r="E41" s="99"/>
      <c r="F41" s="99"/>
      <c r="G41" s="99"/>
      <c r="H41" s="59"/>
      <c r="I41" s="60"/>
      <c r="J41" s="60"/>
      <c r="K41" s="60"/>
    </row>
    <row r="42" customFormat="false" ht="13.9" hidden="false" customHeight="true" outlineLevel="0" collapsed="false">
      <c r="A42" s="100" t="s">
        <v>98</v>
      </c>
      <c r="B42" s="100"/>
      <c r="C42" s="100"/>
      <c r="D42" s="100"/>
      <c r="E42" s="100"/>
      <c r="F42" s="100"/>
      <c r="G42" s="100"/>
      <c r="H42" s="59"/>
      <c r="I42" s="60"/>
      <c r="J42" s="60"/>
      <c r="K42" s="60"/>
    </row>
    <row r="43" customFormat="false" ht="13.9" hidden="false" customHeight="true" outlineLevel="0" collapsed="false">
      <c r="A43" s="100"/>
      <c r="B43" s="100"/>
      <c r="C43" s="100"/>
      <c r="D43" s="100"/>
      <c r="E43" s="100"/>
      <c r="F43" s="100"/>
      <c r="G43" s="100"/>
      <c r="H43" s="59"/>
      <c r="I43" s="60"/>
      <c r="J43" s="60"/>
      <c r="K43" s="60"/>
    </row>
    <row r="44" customFormat="false" ht="13.9" hidden="false" customHeight="true" outlineLevel="0" collapsed="false">
      <c r="A44" s="100"/>
      <c r="B44" s="100"/>
      <c r="C44" s="100"/>
      <c r="D44" s="100"/>
      <c r="E44" s="100"/>
      <c r="F44" s="100"/>
      <c r="G44" s="100"/>
      <c r="H44" s="59"/>
      <c r="I44" s="60"/>
      <c r="J44" s="60"/>
      <c r="K44" s="60"/>
    </row>
    <row r="45" customFormat="false" ht="14.25" hidden="false" customHeight="true" outlineLevel="0" collapsed="false">
      <c r="A45" s="101" t="s">
        <v>99</v>
      </c>
      <c r="B45" s="101"/>
      <c r="C45" s="101"/>
      <c r="D45" s="101"/>
      <c r="E45" s="101"/>
      <c r="F45" s="101"/>
      <c r="G45" s="101"/>
      <c r="H45" s="59"/>
      <c r="I45" s="60"/>
      <c r="J45" s="60"/>
      <c r="K45" s="60"/>
    </row>
    <row r="46" customFormat="false" ht="13.9" hidden="false" customHeight="true" outlineLevel="0" collapsed="false">
      <c r="A46" s="76" t="n">
        <v>1</v>
      </c>
      <c r="B46" s="77" t="s">
        <v>100</v>
      </c>
      <c r="C46" s="77"/>
      <c r="D46" s="77"/>
      <c r="E46" s="77"/>
      <c r="F46" s="77" t="s">
        <v>101</v>
      </c>
      <c r="G46" s="77"/>
      <c r="H46" s="59"/>
      <c r="I46" s="60"/>
      <c r="J46" s="60"/>
      <c r="K46" s="60"/>
    </row>
    <row r="47" s="56" customFormat="true" ht="13.9" hidden="false" customHeight="true" outlineLevel="0" collapsed="false">
      <c r="A47" s="102" t="s">
        <v>68</v>
      </c>
      <c r="B47" s="103" t="s">
        <v>102</v>
      </c>
      <c r="C47" s="103"/>
      <c r="D47" s="103"/>
      <c r="E47" s="103"/>
      <c r="F47" s="104" t="n">
        <f aca="false">F37</f>
        <v>1236.43</v>
      </c>
      <c r="G47" s="104"/>
      <c r="H47" s="59"/>
      <c r="I47" s="60"/>
      <c r="J47" s="60"/>
      <c r="K47" s="60"/>
    </row>
    <row r="48" s="56" customFormat="true" ht="13.9" hidden="false" customHeight="true" outlineLevel="0" collapsed="false">
      <c r="A48" s="220" t="s">
        <v>238</v>
      </c>
      <c r="B48" s="103" t="s">
        <v>239</v>
      </c>
      <c r="C48" s="103"/>
      <c r="D48" s="103"/>
      <c r="E48" s="221" t="n">
        <v>0.4</v>
      </c>
      <c r="F48" s="222" t="n">
        <f aca="false">E48*1212</f>
        <v>484.8</v>
      </c>
      <c r="G48" s="222"/>
      <c r="H48" s="59"/>
      <c r="I48" s="60"/>
      <c r="J48" s="60"/>
      <c r="K48" s="60"/>
    </row>
    <row r="49" s="56" customFormat="true" ht="13.9" hidden="false" customHeight="true" outlineLevel="0" collapsed="false">
      <c r="A49" s="105" t="s">
        <v>103</v>
      </c>
      <c r="B49" s="105"/>
      <c r="C49" s="105"/>
      <c r="D49" s="105"/>
      <c r="E49" s="105"/>
      <c r="F49" s="106" t="n">
        <f aca="false">SUM(F47:G48)</f>
        <v>1721.23</v>
      </c>
      <c r="G49" s="106"/>
      <c r="H49" s="59"/>
      <c r="I49" s="60"/>
      <c r="J49" s="60"/>
      <c r="K49" s="60"/>
    </row>
    <row r="50" s="56" customFormat="true" ht="13.9" hidden="false" customHeight="true" outlineLevel="0" collapsed="false">
      <c r="A50" s="100" t="s">
        <v>104</v>
      </c>
      <c r="B50" s="100"/>
      <c r="C50" s="100"/>
      <c r="D50" s="100"/>
      <c r="E50" s="100"/>
      <c r="F50" s="100"/>
      <c r="G50" s="100"/>
      <c r="H50" s="59"/>
      <c r="I50" s="60"/>
      <c r="J50" s="60"/>
      <c r="K50" s="60"/>
    </row>
    <row r="51" s="56" customFormat="true" ht="14.25" hidden="false" customHeight="false" outlineLevel="0" collapsed="false">
      <c r="A51" s="100"/>
      <c r="B51" s="100"/>
      <c r="C51" s="100"/>
      <c r="D51" s="100"/>
      <c r="E51" s="100"/>
      <c r="F51" s="100"/>
      <c r="G51" s="100"/>
      <c r="H51" s="59"/>
      <c r="I51" s="60"/>
      <c r="J51" s="60"/>
      <c r="K51" s="60"/>
    </row>
    <row r="52" s="56" customFormat="true" ht="14.25" hidden="false" customHeight="false" outlineLevel="0" collapsed="false">
      <c r="A52" s="100"/>
      <c r="B52" s="100"/>
      <c r="C52" s="100"/>
      <c r="D52" s="100"/>
      <c r="E52" s="100"/>
      <c r="F52" s="100"/>
      <c r="G52" s="100"/>
      <c r="H52" s="59"/>
      <c r="I52" s="60"/>
      <c r="J52" s="60"/>
      <c r="K52" s="60"/>
    </row>
    <row r="53" s="56" customFormat="true" ht="14.25" hidden="false" customHeight="true" outlineLevel="0" collapsed="false">
      <c r="A53" s="107" t="s">
        <v>105</v>
      </c>
      <c r="B53" s="107"/>
      <c r="C53" s="107"/>
      <c r="D53" s="107"/>
      <c r="E53" s="107"/>
      <c r="F53" s="107"/>
      <c r="G53" s="107"/>
      <c r="H53" s="59"/>
      <c r="I53" s="60"/>
      <c r="J53" s="60"/>
      <c r="K53" s="60"/>
    </row>
    <row r="54" s="56" customFormat="true" ht="14.25" hidden="false" customHeight="false" outlineLevel="0" collapsed="false">
      <c r="A54" s="86"/>
      <c r="B54" s="87"/>
      <c r="C54" s="87"/>
      <c r="D54" s="87"/>
      <c r="E54" s="87"/>
      <c r="F54" s="87"/>
      <c r="G54" s="87"/>
      <c r="H54" s="59"/>
      <c r="I54" s="60"/>
      <c r="J54" s="60"/>
      <c r="K54" s="60"/>
    </row>
    <row r="55" s="56" customFormat="true" ht="13.9" hidden="false" customHeight="true" outlineLevel="0" collapsed="false">
      <c r="A55" s="108" t="s">
        <v>106</v>
      </c>
      <c r="B55" s="108"/>
      <c r="C55" s="108"/>
      <c r="D55" s="108"/>
      <c r="E55" s="108"/>
      <c r="F55" s="108"/>
      <c r="G55" s="108"/>
      <c r="H55" s="59"/>
      <c r="I55" s="60"/>
      <c r="J55" s="60"/>
      <c r="K55" s="60"/>
    </row>
    <row r="56" s="56" customFormat="true" ht="14.25" hidden="false" customHeight="true" outlineLevel="0" collapsed="false">
      <c r="A56" s="109"/>
      <c r="B56" s="109"/>
      <c r="C56" s="109"/>
      <c r="D56" s="109"/>
      <c r="E56" s="109"/>
      <c r="F56" s="109"/>
      <c r="G56" s="109"/>
      <c r="H56" s="59"/>
      <c r="I56" s="60"/>
      <c r="J56" s="60"/>
      <c r="K56" s="60"/>
    </row>
    <row r="57" s="56" customFormat="true" ht="23.25" hidden="false" customHeight="true" outlineLevel="0" collapsed="false">
      <c r="A57" s="110" t="s">
        <v>107</v>
      </c>
      <c r="B57" s="110" t="s">
        <v>108</v>
      </c>
      <c r="C57" s="110"/>
      <c r="D57" s="110"/>
      <c r="E57" s="110"/>
      <c r="F57" s="110" t="s">
        <v>109</v>
      </c>
      <c r="G57" s="110" t="s">
        <v>101</v>
      </c>
      <c r="H57" s="59"/>
      <c r="I57" s="60"/>
      <c r="J57" s="60"/>
      <c r="K57" s="60"/>
    </row>
    <row r="58" s="56" customFormat="true" ht="13.9" hidden="false" customHeight="true" outlineLevel="0" collapsed="false">
      <c r="A58" s="111" t="s">
        <v>68</v>
      </c>
      <c r="B58" s="112" t="s">
        <v>110</v>
      </c>
      <c r="C58" s="112"/>
      <c r="D58" s="112"/>
      <c r="E58" s="112"/>
      <c r="F58" s="113" t="n">
        <v>0.0833</v>
      </c>
      <c r="G58" s="114" t="n">
        <f aca="false">F49*F58</f>
        <v>143.378459</v>
      </c>
      <c r="H58" s="59"/>
      <c r="I58" s="60"/>
      <c r="J58" s="60"/>
      <c r="K58" s="60"/>
    </row>
    <row r="59" s="56" customFormat="true" ht="13.9" hidden="false" customHeight="true" outlineLevel="0" collapsed="false">
      <c r="A59" s="111" t="s">
        <v>71</v>
      </c>
      <c r="B59" s="112" t="s">
        <v>111</v>
      </c>
      <c r="C59" s="112"/>
      <c r="D59" s="112"/>
      <c r="E59" s="112"/>
      <c r="F59" s="115" t="n">
        <v>0.0833</v>
      </c>
      <c r="G59" s="114" t="n">
        <f aca="false">F49*F59</f>
        <v>143.378459</v>
      </c>
      <c r="H59" s="59"/>
      <c r="I59" s="60"/>
      <c r="J59" s="60"/>
      <c r="K59" s="60"/>
    </row>
    <row r="60" s="56" customFormat="true" ht="13.9" hidden="false" customHeight="true" outlineLevel="0" collapsed="false">
      <c r="A60" s="69" t="s">
        <v>74</v>
      </c>
      <c r="B60" s="116" t="s">
        <v>112</v>
      </c>
      <c r="C60" s="116"/>
      <c r="D60" s="116"/>
      <c r="E60" s="116"/>
      <c r="F60" s="115" t="n">
        <v>0.0278</v>
      </c>
      <c r="G60" s="114" t="n">
        <f aca="false">F49*F60</f>
        <v>47.850194</v>
      </c>
      <c r="H60" s="59"/>
      <c r="I60" s="60"/>
      <c r="J60" s="60"/>
      <c r="K60" s="60"/>
    </row>
    <row r="61" s="56" customFormat="true" ht="13.9" hidden="false" customHeight="true" outlineLevel="0" collapsed="false">
      <c r="A61" s="76" t="s">
        <v>103</v>
      </c>
      <c r="B61" s="76"/>
      <c r="C61" s="76"/>
      <c r="D61" s="76"/>
      <c r="E61" s="76"/>
      <c r="F61" s="117" t="n">
        <f aca="false">F58+F59+F60</f>
        <v>0.1944</v>
      </c>
      <c r="G61" s="118" t="n">
        <f aca="false">G58+G59+G60</f>
        <v>334.607112</v>
      </c>
      <c r="H61" s="59"/>
      <c r="I61" s="60"/>
      <c r="J61" s="60"/>
      <c r="K61" s="60"/>
    </row>
    <row r="62" s="56" customFormat="true" ht="14.25" hidden="false" customHeight="true" outlineLevel="0" collapsed="false">
      <c r="A62" s="119" t="s">
        <v>113</v>
      </c>
      <c r="B62" s="119"/>
      <c r="C62" s="119"/>
      <c r="D62" s="119"/>
      <c r="E62" s="119"/>
      <c r="F62" s="119"/>
      <c r="G62" s="119"/>
      <c r="H62" s="59"/>
      <c r="I62" s="60"/>
      <c r="J62" s="60"/>
      <c r="K62" s="60"/>
    </row>
    <row r="63" s="56" customFormat="true" ht="14.25" hidden="false" customHeight="false" outlineLevel="0" collapsed="false">
      <c r="A63" s="119"/>
      <c r="B63" s="119"/>
      <c r="C63" s="119"/>
      <c r="D63" s="119"/>
      <c r="E63" s="119"/>
      <c r="F63" s="119"/>
      <c r="G63" s="119"/>
      <c r="H63" s="59"/>
      <c r="I63" s="60"/>
      <c r="J63" s="60"/>
      <c r="K63" s="60"/>
    </row>
    <row r="64" s="56" customFormat="true" ht="13.9" hidden="false" customHeight="true" outlineLevel="0" collapsed="false">
      <c r="A64" s="119"/>
      <c r="B64" s="119"/>
      <c r="C64" s="119"/>
      <c r="D64" s="119"/>
      <c r="E64" s="119"/>
      <c r="F64" s="119"/>
      <c r="G64" s="119"/>
      <c r="H64" s="59"/>
      <c r="I64" s="60"/>
      <c r="J64" s="60"/>
      <c r="K64" s="60"/>
    </row>
    <row r="65" s="56" customFormat="true" ht="19.5" hidden="false" customHeight="true" outlineLevel="0" collapsed="false">
      <c r="A65" s="120" t="s">
        <v>114</v>
      </c>
      <c r="B65" s="120"/>
      <c r="C65" s="120"/>
      <c r="D65" s="120"/>
      <c r="E65" s="120"/>
      <c r="F65" s="120"/>
      <c r="G65" s="120"/>
      <c r="H65" s="59"/>
      <c r="I65" s="60"/>
      <c r="J65" s="60"/>
      <c r="K65" s="60"/>
    </row>
    <row r="66" s="56" customFormat="true" ht="13.9" hidden="false" customHeight="true" outlineLevel="0" collapsed="false">
      <c r="A66" s="120"/>
      <c r="B66" s="120"/>
      <c r="C66" s="120"/>
      <c r="D66" s="120"/>
      <c r="E66" s="120"/>
      <c r="F66" s="120"/>
      <c r="G66" s="120"/>
      <c r="H66" s="59"/>
      <c r="I66" s="60"/>
      <c r="J66" s="60"/>
      <c r="K66" s="60"/>
    </row>
    <row r="67" s="56" customFormat="true" ht="13.9" hidden="false" customHeight="true" outlineLevel="0" collapsed="false">
      <c r="A67" s="120"/>
      <c r="B67" s="120"/>
      <c r="C67" s="120"/>
      <c r="D67" s="120"/>
      <c r="E67" s="120"/>
      <c r="F67" s="120"/>
      <c r="G67" s="120"/>
      <c r="H67" s="59"/>
      <c r="I67" s="60"/>
      <c r="J67" s="60"/>
      <c r="K67" s="60"/>
    </row>
    <row r="68" s="56" customFormat="true" ht="14.25" hidden="false" customHeight="true" outlineLevel="0" collapsed="false">
      <c r="A68" s="121" t="s">
        <v>115</v>
      </c>
      <c r="B68" s="121"/>
      <c r="C68" s="121"/>
      <c r="D68" s="121"/>
      <c r="E68" s="121"/>
      <c r="F68" s="121"/>
      <c r="G68" s="121"/>
      <c r="H68" s="59"/>
      <c r="I68" s="60"/>
      <c r="J68" s="60"/>
      <c r="K68" s="60"/>
    </row>
    <row r="69" s="56" customFormat="true" ht="9.75" hidden="false" customHeight="true" outlineLevel="0" collapsed="false">
      <c r="A69" s="121"/>
      <c r="B69" s="121"/>
      <c r="C69" s="121"/>
      <c r="D69" s="121"/>
      <c r="E69" s="121"/>
      <c r="F69" s="121"/>
      <c r="G69" s="121"/>
      <c r="H69" s="59"/>
      <c r="I69" s="60"/>
      <c r="J69" s="60"/>
      <c r="K69" s="60"/>
    </row>
    <row r="70" s="56" customFormat="true" ht="9.75" hidden="false" customHeight="true" outlineLevel="0" collapsed="false">
      <c r="A70" s="121"/>
      <c r="B70" s="121"/>
      <c r="C70" s="121"/>
      <c r="D70" s="121"/>
      <c r="E70" s="121"/>
      <c r="F70" s="121"/>
      <c r="G70" s="121"/>
      <c r="H70" s="59"/>
      <c r="I70" s="60"/>
      <c r="J70" s="60"/>
      <c r="K70" s="60"/>
    </row>
    <row r="71" s="56" customFormat="true" ht="14.25" hidden="false" customHeight="true" outlineLevel="0" collapsed="false">
      <c r="A71" s="122" t="s">
        <v>116</v>
      </c>
      <c r="B71" s="122"/>
      <c r="C71" s="122"/>
      <c r="D71" s="122"/>
      <c r="E71" s="122"/>
      <c r="F71" s="122"/>
      <c r="G71" s="123" t="n">
        <f aca="false">F49+G61</f>
        <v>2055.837112</v>
      </c>
      <c r="H71" s="59"/>
      <c r="I71" s="60"/>
      <c r="J71" s="60"/>
      <c r="K71" s="60"/>
    </row>
    <row r="72" s="56" customFormat="true" ht="14.25" hidden="false" customHeight="false" outlineLevel="0" collapsed="false">
      <c r="A72" s="95"/>
      <c r="B72" s="87"/>
      <c r="C72" s="87"/>
      <c r="D72" s="87"/>
      <c r="E72" s="87"/>
      <c r="F72" s="87"/>
      <c r="G72" s="87"/>
      <c r="H72" s="59"/>
      <c r="I72" s="60"/>
      <c r="J72" s="60"/>
      <c r="K72" s="60"/>
    </row>
    <row r="73" s="56" customFormat="true" ht="13.9" hidden="false" customHeight="true" outlineLevel="0" collapsed="false">
      <c r="A73" s="124" t="s">
        <v>117</v>
      </c>
      <c r="B73" s="125" t="s">
        <v>118</v>
      </c>
      <c r="C73" s="125"/>
      <c r="D73" s="125"/>
      <c r="E73" s="125"/>
      <c r="F73" s="125" t="s">
        <v>119</v>
      </c>
      <c r="G73" s="125" t="s">
        <v>101</v>
      </c>
      <c r="H73" s="59"/>
      <c r="I73" s="60"/>
      <c r="J73" s="60"/>
      <c r="K73" s="60"/>
    </row>
    <row r="74" s="56" customFormat="true" ht="13.9" hidden="false" customHeight="true" outlineLevel="0" collapsed="false">
      <c r="A74" s="126" t="s">
        <v>68</v>
      </c>
      <c r="B74" s="127" t="s">
        <v>120</v>
      </c>
      <c r="C74" s="127"/>
      <c r="D74" s="127"/>
      <c r="E74" s="127"/>
      <c r="F74" s="128" t="n">
        <v>0.2</v>
      </c>
      <c r="G74" s="129" t="n">
        <f aca="false">G71*F74</f>
        <v>411.1674224</v>
      </c>
      <c r="H74" s="59"/>
      <c r="I74" s="60"/>
      <c r="J74" s="60"/>
      <c r="K74" s="60"/>
    </row>
    <row r="75" s="56" customFormat="true" ht="13.9" hidden="false" customHeight="true" outlineLevel="0" collapsed="false">
      <c r="A75" s="126" t="s">
        <v>71</v>
      </c>
      <c r="B75" s="127" t="s">
        <v>121</v>
      </c>
      <c r="C75" s="127"/>
      <c r="D75" s="127"/>
      <c r="E75" s="127"/>
      <c r="F75" s="128" t="n">
        <v>0.025</v>
      </c>
      <c r="G75" s="129" t="n">
        <f aca="false">G71*F75</f>
        <v>51.3959278</v>
      </c>
      <c r="H75" s="59"/>
      <c r="I75" s="60"/>
      <c r="J75" s="60"/>
      <c r="K75" s="60"/>
    </row>
    <row r="76" s="56" customFormat="true" ht="13.9" hidden="false" customHeight="true" outlineLevel="0" collapsed="false">
      <c r="A76" s="126" t="s">
        <v>74</v>
      </c>
      <c r="B76" s="127" t="s">
        <v>122</v>
      </c>
      <c r="C76" s="127"/>
      <c r="D76" s="127"/>
      <c r="E76" s="127"/>
      <c r="F76" s="128" t="n">
        <v>0.03</v>
      </c>
      <c r="G76" s="129" t="n">
        <f aca="false">G71*F76</f>
        <v>61.67511336</v>
      </c>
      <c r="H76" s="59"/>
      <c r="I76" s="60"/>
      <c r="J76" s="60"/>
      <c r="K76" s="60"/>
    </row>
    <row r="77" s="56" customFormat="true" ht="13.9" hidden="false" customHeight="true" outlineLevel="0" collapsed="false">
      <c r="A77" s="126" t="s">
        <v>77</v>
      </c>
      <c r="B77" s="127" t="s">
        <v>123</v>
      </c>
      <c r="C77" s="127"/>
      <c r="D77" s="127"/>
      <c r="E77" s="127"/>
      <c r="F77" s="128" t="n">
        <v>0.015</v>
      </c>
      <c r="G77" s="129" t="n">
        <f aca="false">G71*F77</f>
        <v>30.83755668</v>
      </c>
      <c r="H77" s="59"/>
      <c r="I77" s="60"/>
      <c r="J77" s="60"/>
      <c r="K77" s="60"/>
    </row>
    <row r="78" s="56" customFormat="true" ht="13.9" hidden="false" customHeight="true" outlineLevel="0" collapsed="false">
      <c r="A78" s="126" t="s">
        <v>124</v>
      </c>
      <c r="B78" s="127" t="s">
        <v>125</v>
      </c>
      <c r="C78" s="127"/>
      <c r="D78" s="127"/>
      <c r="E78" s="127"/>
      <c r="F78" s="128" t="n">
        <v>0.01</v>
      </c>
      <c r="G78" s="129" t="n">
        <f aca="false">G71*F78</f>
        <v>20.55837112</v>
      </c>
      <c r="H78" s="59"/>
      <c r="I78" s="60"/>
      <c r="J78" s="60"/>
      <c r="K78" s="60"/>
    </row>
    <row r="79" s="56" customFormat="true" ht="13.9" hidden="false" customHeight="true" outlineLevel="0" collapsed="false">
      <c r="A79" s="126" t="s">
        <v>126</v>
      </c>
      <c r="B79" s="127" t="s">
        <v>127</v>
      </c>
      <c r="C79" s="127"/>
      <c r="D79" s="127"/>
      <c r="E79" s="127"/>
      <c r="F79" s="128" t="n">
        <v>0.006</v>
      </c>
      <c r="G79" s="129" t="n">
        <f aca="false">G71*F79</f>
        <v>12.335022672</v>
      </c>
      <c r="H79" s="59"/>
      <c r="I79" s="60"/>
      <c r="J79" s="60"/>
      <c r="K79" s="60"/>
    </row>
    <row r="80" s="56" customFormat="true" ht="13.9" hidden="false" customHeight="true" outlineLevel="0" collapsed="false">
      <c r="A80" s="126" t="s">
        <v>128</v>
      </c>
      <c r="B80" s="90" t="s">
        <v>129</v>
      </c>
      <c r="C80" s="90"/>
      <c r="D80" s="90"/>
      <c r="E80" s="90"/>
      <c r="F80" s="128" t="n">
        <v>0.002</v>
      </c>
      <c r="G80" s="129" t="n">
        <f aca="false">G71*F80</f>
        <v>4.111674224</v>
      </c>
      <c r="H80" s="59"/>
      <c r="I80" s="60"/>
      <c r="J80" s="60"/>
      <c r="K80" s="60"/>
    </row>
    <row r="81" s="56" customFormat="true" ht="13.9" hidden="false" customHeight="true" outlineLevel="0" collapsed="false">
      <c r="A81" s="126" t="s">
        <v>130</v>
      </c>
      <c r="B81" s="90" t="s">
        <v>131</v>
      </c>
      <c r="C81" s="90"/>
      <c r="D81" s="90"/>
      <c r="E81" s="90"/>
      <c r="F81" s="128" t="n">
        <v>0.08</v>
      </c>
      <c r="G81" s="129" t="n">
        <f aca="false">G71*F81</f>
        <v>164.46696896</v>
      </c>
      <c r="H81" s="59"/>
      <c r="I81" s="60"/>
      <c r="J81" s="60"/>
      <c r="K81" s="60"/>
    </row>
    <row r="82" s="56" customFormat="true" ht="14.25" hidden="false" customHeight="true" outlineLevel="0" collapsed="false">
      <c r="A82" s="124" t="s">
        <v>103</v>
      </c>
      <c r="B82" s="124"/>
      <c r="C82" s="124"/>
      <c r="D82" s="124"/>
      <c r="E82" s="124"/>
      <c r="F82" s="130" t="n">
        <v>0.368</v>
      </c>
      <c r="G82" s="131" t="n">
        <f aca="false">G71*F82</f>
        <v>756.548057216</v>
      </c>
      <c r="H82" s="59"/>
      <c r="I82" s="60"/>
      <c r="J82" s="60"/>
      <c r="K82" s="60"/>
    </row>
    <row r="83" s="56" customFormat="true" ht="13.9" hidden="false" customHeight="true" outlineLevel="0" collapsed="false">
      <c r="A83" s="68"/>
      <c r="B83" s="87"/>
      <c r="C83" s="87"/>
      <c r="D83" s="87"/>
      <c r="E83" s="87"/>
      <c r="F83" s="87"/>
      <c r="G83" s="87"/>
      <c r="H83" s="59"/>
      <c r="I83" s="60"/>
      <c r="J83" s="60"/>
      <c r="K83" s="60"/>
    </row>
    <row r="84" s="56" customFormat="true" ht="14.25" hidden="false" customHeight="true" outlineLevel="0" collapsed="false">
      <c r="A84" s="132" t="s">
        <v>132</v>
      </c>
      <c r="B84" s="132"/>
      <c r="C84" s="132"/>
      <c r="D84" s="132"/>
      <c r="E84" s="132"/>
      <c r="F84" s="132"/>
      <c r="G84" s="132"/>
      <c r="H84" s="59"/>
      <c r="I84" s="60"/>
      <c r="J84" s="60"/>
      <c r="K84" s="60"/>
    </row>
    <row r="85" s="56" customFormat="true" ht="13.9" hidden="false" customHeight="true" outlineLevel="0" collapsed="false">
      <c r="A85" s="132"/>
      <c r="B85" s="132"/>
      <c r="C85" s="132"/>
      <c r="D85" s="132"/>
      <c r="E85" s="132"/>
      <c r="F85" s="132"/>
      <c r="G85" s="132"/>
      <c r="H85" s="59"/>
      <c r="I85" s="60"/>
      <c r="J85" s="60"/>
      <c r="K85" s="60"/>
    </row>
    <row r="86" s="56" customFormat="true" ht="14.25" hidden="false" customHeight="true" outlineLevel="0" collapsed="false">
      <c r="A86" s="132" t="s">
        <v>133</v>
      </c>
      <c r="B86" s="132"/>
      <c r="C86" s="132"/>
      <c r="D86" s="132"/>
      <c r="E86" s="132"/>
      <c r="F86" s="132"/>
      <c r="G86" s="132"/>
      <c r="H86" s="59"/>
      <c r="I86" s="60"/>
      <c r="J86" s="60"/>
      <c r="K86" s="60"/>
    </row>
    <row r="87" s="56" customFormat="true" ht="13.7" hidden="false" customHeight="true" outlineLevel="0" collapsed="false">
      <c r="A87" s="132"/>
      <c r="B87" s="132"/>
      <c r="C87" s="132"/>
      <c r="D87" s="132"/>
      <c r="E87" s="132"/>
      <c r="F87" s="132"/>
      <c r="G87" s="132"/>
      <c r="H87" s="59"/>
      <c r="I87" s="60"/>
      <c r="J87" s="60"/>
      <c r="K87" s="60"/>
    </row>
    <row r="88" customFormat="false" ht="36.75" hidden="false" customHeight="true" outlineLevel="0" collapsed="false">
      <c r="A88" s="133" t="s">
        <v>134</v>
      </c>
      <c r="B88" s="133"/>
      <c r="C88" s="133"/>
      <c r="D88" s="133"/>
      <c r="E88" s="133"/>
      <c r="F88" s="133"/>
      <c r="G88" s="133"/>
      <c r="H88" s="134"/>
      <c r="I88" s="134"/>
    </row>
    <row r="89" s="56" customFormat="true" ht="19.35" hidden="false" customHeight="true" outlineLevel="0" collapsed="false">
      <c r="A89" s="132" t="s">
        <v>135</v>
      </c>
      <c r="B89" s="132"/>
      <c r="C89" s="132"/>
      <c r="D89" s="132"/>
      <c r="E89" s="132"/>
      <c r="F89" s="132"/>
      <c r="G89" s="132"/>
      <c r="H89" s="59"/>
      <c r="I89" s="60"/>
      <c r="J89" s="60"/>
      <c r="K89" s="60"/>
    </row>
    <row r="90" s="56" customFormat="true" ht="14.25" hidden="false" customHeight="false" outlineLevel="0" collapsed="false">
      <c r="A90" s="82"/>
      <c r="B90" s="82"/>
      <c r="C90" s="82"/>
      <c r="D90" s="82"/>
      <c r="E90" s="82"/>
      <c r="F90" s="82"/>
      <c r="G90" s="82"/>
      <c r="H90" s="59"/>
      <c r="I90" s="60"/>
      <c r="J90" s="60"/>
      <c r="K90" s="60"/>
    </row>
    <row r="91" s="56" customFormat="true" ht="14.25" hidden="false" customHeight="false" outlineLevel="0" collapsed="false">
      <c r="A91" s="135" t="s">
        <v>136</v>
      </c>
      <c r="B91" s="135"/>
      <c r="C91" s="135"/>
      <c r="D91" s="135"/>
      <c r="E91" s="135"/>
      <c r="F91" s="135"/>
      <c r="G91" s="135"/>
      <c r="H91" s="59"/>
      <c r="I91" s="60"/>
      <c r="J91" s="60"/>
      <c r="K91" s="60"/>
    </row>
    <row r="92" s="56" customFormat="true" ht="13.9" hidden="false" customHeight="true" outlineLevel="0" collapsed="false">
      <c r="A92" s="68"/>
      <c r="B92" s="87"/>
      <c r="C92" s="87"/>
      <c r="D92" s="87"/>
      <c r="E92" s="87"/>
      <c r="F92" s="87"/>
      <c r="G92" s="87"/>
      <c r="H92" s="59"/>
      <c r="I92" s="60"/>
      <c r="J92" s="60"/>
      <c r="K92" s="60"/>
    </row>
    <row r="93" s="56" customFormat="true" ht="14.25" hidden="false" customHeight="true" outlineLevel="0" collapsed="false">
      <c r="A93" s="136" t="s">
        <v>137</v>
      </c>
      <c r="B93" s="136" t="s">
        <v>138</v>
      </c>
      <c r="C93" s="136"/>
      <c r="D93" s="136"/>
      <c r="E93" s="136"/>
      <c r="F93" s="137" t="s">
        <v>101</v>
      </c>
      <c r="G93" s="137"/>
      <c r="H93" s="59"/>
      <c r="I93" s="60"/>
      <c r="J93" s="60"/>
      <c r="K93" s="60"/>
    </row>
    <row r="94" s="56" customFormat="true" ht="14.25" hidden="false" customHeight="true" outlineLevel="0" collapsed="false">
      <c r="A94" s="138" t="s">
        <v>68</v>
      </c>
      <c r="B94" s="139" t="s">
        <v>139</v>
      </c>
      <c r="C94" s="139"/>
      <c r="D94" s="139"/>
      <c r="E94" s="139"/>
      <c r="F94" s="140" t="s">
        <v>140</v>
      </c>
      <c r="G94" s="140"/>
      <c r="H94" s="59"/>
      <c r="I94" s="60"/>
      <c r="J94" s="60"/>
      <c r="K94" s="60"/>
    </row>
    <row r="95" s="56" customFormat="true" ht="13.7" hidden="false" customHeight="true" outlineLevel="0" collapsed="false">
      <c r="A95" s="138" t="s">
        <v>71</v>
      </c>
      <c r="B95" s="139" t="s">
        <v>141</v>
      </c>
      <c r="C95" s="139"/>
      <c r="D95" s="139"/>
      <c r="E95" s="139"/>
      <c r="F95" s="140" t="n">
        <f aca="false">22*8.42</f>
        <v>185.24</v>
      </c>
      <c r="G95" s="140"/>
      <c r="H95" s="59"/>
      <c r="I95" s="60"/>
      <c r="J95" s="60"/>
      <c r="K95" s="60"/>
    </row>
    <row r="96" s="56" customFormat="true" ht="13.7" hidden="false" customHeight="true" outlineLevel="0" collapsed="false">
      <c r="A96" s="141" t="s">
        <v>74</v>
      </c>
      <c r="B96" s="142" t="s">
        <v>142</v>
      </c>
      <c r="C96" s="142"/>
      <c r="D96" s="142"/>
      <c r="E96" s="142"/>
      <c r="F96" s="143" t="n">
        <v>114.39</v>
      </c>
      <c r="G96" s="143"/>
      <c r="H96" s="59"/>
      <c r="I96" s="60"/>
      <c r="J96" s="60"/>
      <c r="K96" s="60"/>
    </row>
    <row r="97" s="56" customFormat="true" ht="13.7" hidden="false" customHeight="true" outlineLevel="0" collapsed="false">
      <c r="A97" s="138" t="s">
        <v>77</v>
      </c>
      <c r="B97" s="142" t="s">
        <v>143</v>
      </c>
      <c r="C97" s="142"/>
      <c r="D97" s="142"/>
      <c r="E97" s="142"/>
      <c r="F97" s="143" t="n">
        <v>66.15</v>
      </c>
      <c r="G97" s="143"/>
      <c r="H97" s="59"/>
      <c r="I97" s="60"/>
      <c r="J97" s="60"/>
      <c r="K97" s="60"/>
    </row>
    <row r="98" s="56" customFormat="true" ht="27.75" hidden="false" customHeight="true" outlineLevel="0" collapsed="false">
      <c r="A98" s="130" t="s">
        <v>103</v>
      </c>
      <c r="B98" s="130"/>
      <c r="C98" s="130"/>
      <c r="D98" s="130"/>
      <c r="E98" s="130"/>
      <c r="F98" s="144" t="n">
        <f aca="false">SUM(F94:F97)</f>
        <v>365.78</v>
      </c>
      <c r="G98" s="144"/>
      <c r="H98" s="59"/>
      <c r="I98" s="60"/>
      <c r="J98" s="60"/>
      <c r="K98" s="60"/>
    </row>
    <row r="99" s="56" customFormat="true" ht="10.9" hidden="false" customHeight="true" outlineLevel="0" collapsed="false">
      <c r="A99" s="78"/>
      <c r="B99" s="78"/>
      <c r="C99" s="78"/>
      <c r="D99" s="78"/>
      <c r="E99" s="78"/>
      <c r="F99" s="78"/>
      <c r="G99" s="78"/>
      <c r="H99" s="59"/>
      <c r="I99" s="60"/>
      <c r="J99" s="60"/>
      <c r="K99" s="60"/>
    </row>
    <row r="100" s="56" customFormat="true" ht="14.25" hidden="false" customHeight="true" outlineLevel="0" collapsed="false">
      <c r="A100" s="132" t="s">
        <v>144</v>
      </c>
      <c r="B100" s="132"/>
      <c r="C100" s="132"/>
      <c r="D100" s="132"/>
      <c r="E100" s="132"/>
      <c r="F100" s="132"/>
      <c r="G100" s="132"/>
      <c r="H100" s="59"/>
      <c r="I100" s="60"/>
      <c r="J100" s="60"/>
      <c r="K100" s="60"/>
    </row>
    <row r="101" s="56" customFormat="true" ht="12" hidden="false" customHeight="true" outlineLevel="0" collapsed="false">
      <c r="A101" s="145"/>
      <c r="B101" s="145"/>
      <c r="C101" s="145"/>
      <c r="D101" s="145"/>
      <c r="E101" s="145"/>
      <c r="F101" s="145"/>
      <c r="G101" s="145"/>
      <c r="H101" s="59"/>
      <c r="I101" s="60"/>
      <c r="J101" s="60"/>
      <c r="K101" s="60"/>
    </row>
    <row r="102" s="56" customFormat="true" ht="15.75" hidden="false" customHeight="true" outlineLevel="0" collapsed="false">
      <c r="A102" s="132" t="s">
        <v>145</v>
      </c>
      <c r="B102" s="132"/>
      <c r="C102" s="132"/>
      <c r="D102" s="132"/>
      <c r="E102" s="132"/>
      <c r="F102" s="132"/>
      <c r="G102" s="132"/>
      <c r="H102" s="59"/>
      <c r="I102" s="60"/>
      <c r="J102" s="60"/>
      <c r="K102" s="60"/>
    </row>
    <row r="103" s="56" customFormat="true" ht="12" hidden="false" customHeight="true" outlineLevel="0" collapsed="false">
      <c r="A103" s="132"/>
      <c r="B103" s="132"/>
      <c r="C103" s="132"/>
      <c r="D103" s="132"/>
      <c r="E103" s="132"/>
      <c r="F103" s="132"/>
      <c r="G103" s="132"/>
      <c r="H103" s="59"/>
      <c r="I103" s="60"/>
      <c r="J103" s="60"/>
      <c r="K103" s="60"/>
    </row>
    <row r="104" s="56" customFormat="true" ht="11.45" hidden="false" customHeight="true" outlineLevel="0" collapsed="false">
      <c r="A104" s="146"/>
      <c r="B104" s="146"/>
      <c r="C104" s="146"/>
      <c r="D104" s="146"/>
      <c r="E104" s="146"/>
      <c r="F104" s="146"/>
      <c r="G104" s="146"/>
      <c r="H104" s="59"/>
      <c r="I104" s="60"/>
      <c r="J104" s="60"/>
      <c r="K104" s="60"/>
    </row>
    <row r="105" s="56" customFormat="true" ht="27" hidden="false" customHeight="true" outlineLevel="0" collapsed="false">
      <c r="A105" s="120" t="s">
        <v>146</v>
      </c>
      <c r="B105" s="120"/>
      <c r="C105" s="120"/>
      <c r="D105" s="120"/>
      <c r="E105" s="120"/>
      <c r="F105" s="120"/>
      <c r="G105" s="120"/>
      <c r="H105" s="59"/>
      <c r="I105" s="60"/>
      <c r="J105" s="60"/>
      <c r="K105" s="60"/>
    </row>
    <row r="106" s="56" customFormat="true" ht="13.9" hidden="false" customHeight="true" outlineLevel="0" collapsed="false">
      <c r="A106" s="60"/>
      <c r="B106" s="145"/>
      <c r="C106" s="145"/>
      <c r="D106" s="145"/>
      <c r="E106" s="145"/>
      <c r="F106" s="145"/>
      <c r="G106" s="145"/>
      <c r="H106" s="59"/>
      <c r="I106" s="60"/>
      <c r="J106" s="60"/>
      <c r="K106" s="60"/>
    </row>
    <row r="107" s="56" customFormat="true" ht="14.25" hidden="false" customHeight="true" outlineLevel="0" collapsed="false">
      <c r="A107" s="81" t="s">
        <v>147</v>
      </c>
      <c r="B107" s="81"/>
      <c r="C107" s="81"/>
      <c r="D107" s="81"/>
      <c r="E107" s="81"/>
      <c r="F107" s="81"/>
      <c r="G107" s="81"/>
      <c r="H107" s="59"/>
      <c r="I107" s="60"/>
      <c r="J107" s="60"/>
      <c r="K107" s="60"/>
    </row>
    <row r="108" s="56" customFormat="true" ht="13.9" hidden="false" customHeight="true" outlineLevel="0" collapsed="false">
      <c r="A108" s="60"/>
      <c r="B108" s="60"/>
      <c r="C108" s="60"/>
      <c r="D108" s="60"/>
      <c r="E108" s="60"/>
      <c r="F108" s="60"/>
      <c r="G108" s="60"/>
      <c r="H108" s="59"/>
      <c r="I108" s="60"/>
      <c r="J108" s="60"/>
      <c r="K108" s="60"/>
    </row>
    <row r="109" s="56" customFormat="true" ht="24.6" hidden="false" customHeight="true" outlineLevel="0" collapsed="false">
      <c r="A109" s="124" t="n">
        <v>2</v>
      </c>
      <c r="B109" s="147" t="s">
        <v>148</v>
      </c>
      <c r="C109" s="147"/>
      <c r="D109" s="147"/>
      <c r="E109" s="147"/>
      <c r="F109" s="124" t="s">
        <v>101</v>
      </c>
      <c r="G109" s="124"/>
      <c r="H109" s="59"/>
      <c r="I109" s="60"/>
      <c r="J109" s="60"/>
      <c r="K109" s="60"/>
    </row>
    <row r="110" s="56" customFormat="true" ht="25.9" hidden="false" customHeight="true" outlineLevel="0" collapsed="false">
      <c r="A110" s="126" t="s">
        <v>107</v>
      </c>
      <c r="B110" s="90" t="s">
        <v>108</v>
      </c>
      <c r="C110" s="90"/>
      <c r="D110" s="90"/>
      <c r="E110" s="90"/>
      <c r="F110" s="148" t="n">
        <f aca="false">G61</f>
        <v>334.607112</v>
      </c>
      <c r="G110" s="148"/>
      <c r="H110" s="59"/>
      <c r="I110" s="60"/>
      <c r="J110" s="60"/>
      <c r="K110" s="60"/>
    </row>
    <row r="111" s="56" customFormat="true" ht="13.9" hidden="false" customHeight="true" outlineLevel="0" collapsed="false">
      <c r="A111" s="126" t="s">
        <v>117</v>
      </c>
      <c r="B111" s="90" t="s">
        <v>118</v>
      </c>
      <c r="C111" s="90"/>
      <c r="D111" s="90"/>
      <c r="E111" s="90"/>
      <c r="F111" s="148" t="n">
        <f aca="false">G82</f>
        <v>756.548057216</v>
      </c>
      <c r="G111" s="148"/>
      <c r="H111" s="59"/>
      <c r="I111" s="60"/>
      <c r="J111" s="60"/>
      <c r="K111" s="60"/>
    </row>
    <row r="112" s="56" customFormat="true" ht="13.9" hidden="false" customHeight="true" outlineLevel="0" collapsed="false">
      <c r="A112" s="126" t="s">
        <v>137</v>
      </c>
      <c r="B112" s="90" t="s">
        <v>138</v>
      </c>
      <c r="C112" s="90"/>
      <c r="D112" s="90"/>
      <c r="E112" s="90"/>
      <c r="F112" s="148" t="n">
        <f aca="false">F98</f>
        <v>365.78</v>
      </c>
      <c r="G112" s="148"/>
      <c r="H112" s="59"/>
      <c r="I112" s="60"/>
      <c r="J112" s="60"/>
      <c r="K112" s="60"/>
    </row>
    <row r="113" s="56" customFormat="true" ht="14.25" hidden="false" customHeight="true" outlineLevel="0" collapsed="false">
      <c r="A113" s="147" t="s">
        <v>103</v>
      </c>
      <c r="B113" s="147"/>
      <c r="C113" s="147"/>
      <c r="D113" s="147"/>
      <c r="E113" s="147"/>
      <c r="F113" s="149" t="n">
        <f aca="false">F110+F111+F112</f>
        <v>1456.935169216</v>
      </c>
      <c r="G113" s="149"/>
      <c r="H113" s="59"/>
      <c r="I113" s="60"/>
      <c r="J113" s="60"/>
      <c r="K113" s="60"/>
    </row>
    <row r="114" s="56" customFormat="true" ht="14.25" hidden="false" customHeight="false" outlineLevel="0" collapsed="false">
      <c r="A114" s="87"/>
      <c r="B114" s="87"/>
      <c r="C114" s="87"/>
      <c r="D114" s="87"/>
      <c r="E114" s="87"/>
      <c r="F114" s="87"/>
      <c r="G114" s="87"/>
      <c r="H114" s="59"/>
      <c r="I114" s="60"/>
      <c r="J114" s="60"/>
      <c r="K114" s="60"/>
    </row>
    <row r="115" s="56" customFormat="true" ht="14.25" hidden="false" customHeight="false" outlineLevel="0" collapsed="false">
      <c r="A115" s="107" t="s">
        <v>149</v>
      </c>
      <c r="B115" s="107"/>
      <c r="C115" s="107"/>
      <c r="D115" s="107"/>
      <c r="E115" s="107"/>
      <c r="F115" s="107"/>
      <c r="G115" s="107"/>
      <c r="H115" s="59"/>
      <c r="I115" s="60"/>
      <c r="J115" s="60"/>
      <c r="K115" s="60"/>
    </row>
    <row r="116" s="56" customFormat="true" ht="13.9" hidden="false" customHeight="true" outlineLevel="0" collapsed="false">
      <c r="A116" s="60"/>
      <c r="B116" s="87"/>
      <c r="C116" s="87"/>
      <c r="D116" s="87"/>
      <c r="E116" s="87"/>
      <c r="F116" s="87"/>
      <c r="G116" s="87"/>
      <c r="H116" s="59"/>
      <c r="I116" s="60"/>
    </row>
    <row r="117" s="56" customFormat="true" ht="13.9" hidden="false" customHeight="true" outlineLevel="0" collapsed="false">
      <c r="A117" s="110" t="n">
        <v>3</v>
      </c>
      <c r="B117" s="110" t="s">
        <v>150</v>
      </c>
      <c r="C117" s="110"/>
      <c r="D117" s="110"/>
      <c r="E117" s="110"/>
      <c r="F117" s="110" t="s">
        <v>109</v>
      </c>
      <c r="G117" s="110" t="s">
        <v>101</v>
      </c>
      <c r="H117" s="59"/>
      <c r="I117" s="60"/>
    </row>
    <row r="118" s="56" customFormat="true" ht="14.25" hidden="false" customHeight="true" outlineLevel="0" collapsed="false">
      <c r="A118" s="111" t="s">
        <v>68</v>
      </c>
      <c r="B118" s="150" t="s">
        <v>151</v>
      </c>
      <c r="C118" s="150"/>
      <c r="D118" s="150"/>
      <c r="E118" s="150"/>
      <c r="F118" s="151" t="n">
        <v>0.0042</v>
      </c>
      <c r="G118" s="152" t="n">
        <f aca="false">$F$49*F118</f>
        <v>7.229166</v>
      </c>
      <c r="H118" s="59"/>
      <c r="I118" s="60"/>
    </row>
    <row r="119" s="56" customFormat="true" ht="14.25" hidden="false" customHeight="true" outlineLevel="0" collapsed="false">
      <c r="A119" s="69" t="s">
        <v>71</v>
      </c>
      <c r="B119" s="150" t="s">
        <v>152</v>
      </c>
      <c r="C119" s="150"/>
      <c r="D119" s="150"/>
      <c r="E119" s="150"/>
      <c r="F119" s="153" t="n">
        <f aca="false">0.08*F118</f>
        <v>0.000336</v>
      </c>
      <c r="G119" s="152" t="n">
        <f aca="false">$F$49*F119</f>
        <v>0.57833328</v>
      </c>
      <c r="H119" s="59"/>
      <c r="I119" s="60"/>
    </row>
    <row r="120" s="56" customFormat="true" ht="26.45" hidden="false" customHeight="true" outlineLevel="0" collapsed="false">
      <c r="A120" s="69" t="s">
        <v>74</v>
      </c>
      <c r="B120" s="150" t="s">
        <v>153</v>
      </c>
      <c r="C120" s="150"/>
      <c r="D120" s="150"/>
      <c r="E120" s="150"/>
      <c r="F120" s="153" t="n">
        <v>0.04</v>
      </c>
      <c r="G120" s="152" t="n">
        <f aca="false">$F$49*F120</f>
        <v>68.8492</v>
      </c>
      <c r="H120" s="59"/>
      <c r="I120" s="60"/>
    </row>
    <row r="121" s="56" customFormat="true" ht="14.25" hidden="false" customHeight="true" outlineLevel="0" collapsed="false">
      <c r="A121" s="69" t="s">
        <v>77</v>
      </c>
      <c r="B121" s="150" t="s">
        <v>154</v>
      </c>
      <c r="C121" s="150"/>
      <c r="D121" s="150"/>
      <c r="E121" s="150"/>
      <c r="F121" s="153" t="n">
        <v>0.0194</v>
      </c>
      <c r="G121" s="152" t="n">
        <f aca="false">$F$49*F121</f>
        <v>33.391862</v>
      </c>
      <c r="H121" s="59"/>
      <c r="I121" s="60"/>
    </row>
    <row r="122" s="56" customFormat="true" ht="25.35" hidden="false" customHeight="true" outlineLevel="0" collapsed="false">
      <c r="A122" s="69" t="s">
        <v>124</v>
      </c>
      <c r="B122" s="150" t="s">
        <v>155</v>
      </c>
      <c r="C122" s="150"/>
      <c r="D122" s="150"/>
      <c r="E122" s="150"/>
      <c r="F122" s="153" t="n">
        <f aca="false">F121*F82</f>
        <v>0.0071392</v>
      </c>
      <c r="G122" s="152" t="n">
        <f aca="false">$F$49*F122</f>
        <v>12.288205216</v>
      </c>
      <c r="H122" s="59"/>
      <c r="I122" s="60"/>
    </row>
    <row r="123" s="56" customFormat="true" ht="13.9" hidden="false" customHeight="true" outlineLevel="0" collapsed="false">
      <c r="A123" s="154"/>
      <c r="B123" s="136" t="s">
        <v>156</v>
      </c>
      <c r="C123" s="136"/>
      <c r="D123" s="136"/>
      <c r="E123" s="136"/>
      <c r="F123" s="155" t="n">
        <f aca="false">SUM(F118:F122)</f>
        <v>0.0710752</v>
      </c>
      <c r="G123" s="156" t="n">
        <f aca="false">SUM(G118:G122)</f>
        <v>122.336766496</v>
      </c>
      <c r="H123" s="59"/>
      <c r="I123" s="60"/>
    </row>
    <row r="124" s="56" customFormat="true" ht="13.9" hidden="false" customHeight="true" outlineLevel="0" collapsed="false">
      <c r="A124" s="157"/>
      <c r="B124" s="158"/>
      <c r="C124" s="158"/>
      <c r="D124" s="158"/>
      <c r="E124" s="158"/>
      <c r="F124" s="159"/>
      <c r="G124" s="160"/>
      <c r="H124" s="59"/>
      <c r="I124" s="60"/>
    </row>
    <row r="125" s="56" customFormat="true" ht="13.9" hidden="false" customHeight="true" outlineLevel="0" collapsed="false">
      <c r="A125" s="132" t="s">
        <v>157</v>
      </c>
      <c r="B125" s="132"/>
      <c r="C125" s="132"/>
      <c r="D125" s="132"/>
      <c r="E125" s="132"/>
      <c r="F125" s="132"/>
      <c r="G125" s="132"/>
      <c r="H125" s="59"/>
      <c r="I125" s="60"/>
    </row>
    <row r="126" s="56" customFormat="true" ht="13.9" hidden="false" customHeight="true" outlineLevel="0" collapsed="false">
      <c r="A126" s="132"/>
      <c r="B126" s="132"/>
      <c r="C126" s="132"/>
      <c r="D126" s="132"/>
      <c r="E126" s="132"/>
      <c r="F126" s="132"/>
      <c r="G126" s="132"/>
      <c r="H126" s="59"/>
      <c r="I126" s="60"/>
    </row>
    <row r="127" s="56" customFormat="true" ht="13.9" hidden="false" customHeight="true" outlineLevel="0" collapsed="false">
      <c r="A127" s="132"/>
      <c r="B127" s="132"/>
      <c r="C127" s="132"/>
      <c r="D127" s="132"/>
      <c r="E127" s="132"/>
      <c r="F127" s="132"/>
      <c r="G127" s="132"/>
      <c r="H127" s="59"/>
      <c r="I127" s="60"/>
    </row>
    <row r="128" s="56" customFormat="true" ht="13.9" hidden="false" customHeight="true" outlineLevel="0" collapsed="false">
      <c r="A128" s="132"/>
      <c r="B128" s="132"/>
      <c r="C128" s="132"/>
      <c r="D128" s="132"/>
      <c r="E128" s="132"/>
      <c r="F128" s="132"/>
      <c r="G128" s="132"/>
      <c r="H128" s="59"/>
      <c r="I128" s="60"/>
    </row>
    <row r="129" s="56" customFormat="true" ht="13.9" hidden="false" customHeight="true" outlineLevel="0" collapsed="false">
      <c r="A129" s="157"/>
      <c r="B129" s="158"/>
      <c r="C129" s="158"/>
      <c r="D129" s="158"/>
      <c r="E129" s="158"/>
      <c r="F129" s="159"/>
      <c r="G129" s="161"/>
      <c r="H129" s="59"/>
      <c r="I129" s="60"/>
    </row>
    <row r="130" s="56" customFormat="true" ht="58.15" hidden="false" customHeight="true" outlineLevel="0" collapsed="false">
      <c r="A130" s="162" t="s">
        <v>158</v>
      </c>
      <c r="B130" s="162"/>
      <c r="C130" s="162"/>
      <c r="D130" s="162"/>
      <c r="E130" s="162"/>
      <c r="F130" s="162"/>
      <c r="G130" s="162"/>
      <c r="H130" s="59"/>
      <c r="I130" s="60"/>
    </row>
    <row r="131" s="56" customFormat="true" ht="80.45" hidden="false" customHeight="true" outlineLevel="0" collapsed="false">
      <c r="A131" s="163" t="s">
        <v>159</v>
      </c>
      <c r="B131" s="163"/>
      <c r="C131" s="163"/>
      <c r="D131" s="163"/>
      <c r="E131" s="163"/>
      <c r="F131" s="163"/>
      <c r="G131" s="163"/>
      <c r="H131" s="59"/>
      <c r="I131" s="60"/>
    </row>
    <row r="132" s="56" customFormat="true" ht="15.6" hidden="false" customHeight="true" outlineLevel="0" collapsed="false">
      <c r="A132" s="162"/>
      <c r="B132" s="158"/>
      <c r="C132" s="158"/>
      <c r="D132" s="158"/>
      <c r="E132" s="158"/>
      <c r="F132" s="159"/>
      <c r="G132" s="161"/>
      <c r="H132" s="59"/>
      <c r="I132" s="60"/>
    </row>
    <row r="133" s="56" customFormat="true" ht="15.75" hidden="false" customHeight="true" outlineLevel="0" collapsed="false">
      <c r="A133" s="107" t="s">
        <v>160</v>
      </c>
      <c r="B133" s="107"/>
      <c r="C133" s="107"/>
      <c r="D133" s="107"/>
      <c r="E133" s="107"/>
      <c r="F133" s="107"/>
      <c r="G133" s="107"/>
      <c r="H133" s="59"/>
      <c r="I133" s="164"/>
      <c r="J133" s="165"/>
      <c r="K133" s="60"/>
    </row>
    <row r="134" s="56" customFormat="true" ht="14.25" hidden="false" customHeight="false" outlineLevel="0" collapsed="false">
      <c r="A134" s="166"/>
      <c r="B134" s="166"/>
      <c r="C134" s="166"/>
      <c r="D134" s="166"/>
      <c r="E134" s="166"/>
      <c r="F134" s="166"/>
      <c r="G134" s="166"/>
      <c r="H134" s="59"/>
      <c r="I134" s="60"/>
      <c r="J134" s="60"/>
      <c r="K134" s="60"/>
    </row>
    <row r="135" s="56" customFormat="true" ht="25.35" hidden="false" customHeight="true" outlineLevel="0" collapsed="false">
      <c r="A135" s="120" t="s">
        <v>161</v>
      </c>
      <c r="B135" s="120"/>
      <c r="C135" s="120"/>
      <c r="D135" s="120"/>
      <c r="E135" s="120"/>
      <c r="F135" s="120"/>
      <c r="G135" s="120"/>
      <c r="H135" s="59"/>
      <c r="I135" s="60"/>
      <c r="J135" s="60"/>
      <c r="K135" s="60"/>
    </row>
    <row r="136" s="56" customFormat="true" ht="14.25" hidden="false" customHeight="true" outlineLevel="0" collapsed="false">
      <c r="A136" s="166"/>
      <c r="B136" s="166"/>
      <c r="C136" s="166"/>
      <c r="D136" s="166"/>
      <c r="E136" s="166"/>
      <c r="F136" s="166"/>
      <c r="G136" s="166"/>
      <c r="H136" s="59"/>
      <c r="I136" s="60"/>
      <c r="J136" s="60"/>
      <c r="K136" s="60"/>
    </row>
    <row r="137" s="56" customFormat="true" ht="13.9" hidden="false" customHeight="true" outlineLevel="0" collapsed="false">
      <c r="A137" s="122" t="s">
        <v>162</v>
      </c>
      <c r="B137" s="122"/>
      <c r="C137" s="122"/>
      <c r="D137" s="122"/>
      <c r="E137" s="122"/>
      <c r="F137" s="122"/>
      <c r="G137" s="167" t="n">
        <f aca="false">(F49+F113+G123)</f>
        <v>3300.501935712</v>
      </c>
      <c r="H137" s="59"/>
      <c r="I137" s="60"/>
      <c r="J137" s="60"/>
      <c r="K137" s="60"/>
    </row>
    <row r="138" s="56" customFormat="true" ht="14.25" hidden="false" customHeight="true" outlineLevel="0" collapsed="false">
      <c r="A138" s="166"/>
      <c r="B138" s="166"/>
      <c r="C138" s="166"/>
      <c r="D138" s="166"/>
      <c r="E138" s="166"/>
      <c r="F138" s="166"/>
      <c r="G138" s="168"/>
      <c r="H138" s="59"/>
      <c r="I138" s="60"/>
      <c r="J138" s="60"/>
      <c r="K138" s="60"/>
    </row>
    <row r="139" s="56" customFormat="true" ht="15.75" hidden="false" customHeight="true" outlineLevel="0" collapsed="false">
      <c r="A139" s="135" t="s">
        <v>163</v>
      </c>
      <c r="B139" s="135"/>
      <c r="C139" s="135"/>
      <c r="D139" s="135"/>
      <c r="E139" s="135"/>
      <c r="F139" s="135"/>
      <c r="G139" s="135"/>
      <c r="H139" s="59"/>
      <c r="I139" s="60"/>
      <c r="J139" s="60"/>
      <c r="K139" s="60"/>
    </row>
    <row r="140" s="56" customFormat="true" ht="14.25" hidden="false" customHeight="false" outlineLevel="0" collapsed="false">
      <c r="A140" s="166"/>
      <c r="B140" s="166"/>
      <c r="C140" s="166"/>
      <c r="D140" s="166"/>
      <c r="E140" s="166"/>
      <c r="F140" s="166"/>
      <c r="G140" s="166"/>
      <c r="H140" s="59"/>
      <c r="I140" s="60"/>
      <c r="J140" s="60"/>
      <c r="K140" s="60"/>
    </row>
    <row r="141" s="56" customFormat="true" ht="26.1" hidden="false" customHeight="true" outlineLevel="0" collapsed="false">
      <c r="A141" s="110" t="s">
        <v>164</v>
      </c>
      <c r="B141" s="110" t="s">
        <v>165</v>
      </c>
      <c r="C141" s="110"/>
      <c r="D141" s="110"/>
      <c r="E141" s="110"/>
      <c r="F141" s="169" t="s">
        <v>166</v>
      </c>
      <c r="G141" s="110" t="s">
        <v>101</v>
      </c>
      <c r="H141" s="59"/>
      <c r="I141" s="60"/>
      <c r="J141" s="60"/>
      <c r="K141" s="60"/>
    </row>
    <row r="142" s="56" customFormat="true" ht="13.9" hidden="false" customHeight="true" outlineLevel="0" collapsed="false">
      <c r="A142" s="69" t="s">
        <v>68</v>
      </c>
      <c r="B142" s="150" t="s">
        <v>111</v>
      </c>
      <c r="C142" s="150"/>
      <c r="D142" s="150"/>
      <c r="E142" s="150"/>
      <c r="F142" s="170" t="n">
        <v>0.0833</v>
      </c>
      <c r="G142" s="171" t="n">
        <f aca="false">$G$137*F142</f>
        <v>274.93181124481</v>
      </c>
      <c r="H142" s="59"/>
      <c r="I142" s="172"/>
      <c r="J142" s="60"/>
      <c r="K142" s="60"/>
    </row>
    <row r="143" s="56" customFormat="true" ht="13.9" hidden="false" customHeight="true" outlineLevel="0" collapsed="false">
      <c r="A143" s="138" t="s">
        <v>71</v>
      </c>
      <c r="B143" s="173" t="s">
        <v>165</v>
      </c>
      <c r="C143" s="173"/>
      <c r="D143" s="173"/>
      <c r="E143" s="173"/>
      <c r="F143" s="115" t="n">
        <v>0.0222</v>
      </c>
      <c r="G143" s="171" t="n">
        <f aca="false">$G$137*F143</f>
        <v>73.2711429728064</v>
      </c>
      <c r="H143" s="59"/>
      <c r="I143" s="174"/>
      <c r="J143" s="60"/>
      <c r="K143" s="60"/>
    </row>
    <row r="144" s="56" customFormat="true" ht="13.9" hidden="false" customHeight="true" outlineLevel="0" collapsed="false">
      <c r="A144" s="138" t="s">
        <v>74</v>
      </c>
      <c r="B144" s="112" t="s">
        <v>167</v>
      </c>
      <c r="C144" s="112"/>
      <c r="D144" s="112"/>
      <c r="E144" s="112"/>
      <c r="F144" s="115" t="n">
        <v>0.0004</v>
      </c>
      <c r="G144" s="171" t="n">
        <f aca="false">$G$137*F144</f>
        <v>1.3202007742848</v>
      </c>
      <c r="H144" s="59"/>
      <c r="I144" s="60"/>
      <c r="J144" s="60"/>
      <c r="K144" s="60"/>
    </row>
    <row r="145" s="56" customFormat="true" ht="13.9" hidden="false" customHeight="true" outlineLevel="0" collapsed="false">
      <c r="A145" s="138" t="s">
        <v>77</v>
      </c>
      <c r="B145" s="112" t="s">
        <v>168</v>
      </c>
      <c r="C145" s="112"/>
      <c r="D145" s="112"/>
      <c r="E145" s="112"/>
      <c r="F145" s="115" t="n">
        <v>0.0002</v>
      </c>
      <c r="G145" s="171" t="n">
        <f aca="false">$G$137*F145</f>
        <v>0.6601003871424</v>
      </c>
      <c r="H145" s="59"/>
      <c r="I145" s="60"/>
      <c r="J145" s="60"/>
      <c r="K145" s="60"/>
    </row>
    <row r="146" s="56" customFormat="true" ht="13.9" hidden="false" customHeight="true" outlineLevel="0" collapsed="false">
      <c r="A146" s="138" t="s">
        <v>124</v>
      </c>
      <c r="B146" s="112" t="s">
        <v>169</v>
      </c>
      <c r="C146" s="112"/>
      <c r="D146" s="112"/>
      <c r="E146" s="112"/>
      <c r="F146" s="115" t="n">
        <v>0.0014</v>
      </c>
      <c r="G146" s="171" t="n">
        <f aca="false">$G$137*F146</f>
        <v>4.6207027099968</v>
      </c>
      <c r="H146" s="59"/>
      <c r="I146" s="60"/>
      <c r="J146" s="60"/>
      <c r="K146" s="60"/>
    </row>
    <row r="147" s="56" customFormat="true" ht="13.9" hidden="false" customHeight="true" outlineLevel="0" collapsed="false">
      <c r="A147" s="175" t="s">
        <v>126</v>
      </c>
      <c r="B147" s="112" t="s">
        <v>170</v>
      </c>
      <c r="C147" s="112"/>
      <c r="D147" s="112"/>
      <c r="E147" s="112"/>
      <c r="F147" s="176" t="n">
        <v>0.0166</v>
      </c>
      <c r="G147" s="171" t="n">
        <f aca="false">$G$137*F147</f>
        <v>54.7883321328192</v>
      </c>
      <c r="H147" s="59"/>
      <c r="I147" s="60"/>
      <c r="J147" s="60"/>
      <c r="K147" s="60"/>
    </row>
    <row r="148" s="56" customFormat="true" ht="13.9" hidden="false" customHeight="true" outlineLevel="0" collapsed="false">
      <c r="A148" s="154"/>
      <c r="B148" s="136" t="s">
        <v>156</v>
      </c>
      <c r="C148" s="136"/>
      <c r="D148" s="136"/>
      <c r="E148" s="136"/>
      <c r="F148" s="155" t="n">
        <f aca="false">SUM(F142:F147)</f>
        <v>0.1241</v>
      </c>
      <c r="G148" s="156" t="n">
        <f aca="false">SUM(G142:G147)</f>
        <v>409.592290221859</v>
      </c>
      <c r="H148" s="59"/>
      <c r="I148" s="60"/>
      <c r="J148" s="60"/>
      <c r="K148" s="60"/>
    </row>
    <row r="149" s="56" customFormat="true" ht="14.25" hidden="false" customHeight="true" outlineLevel="0" collapsed="false">
      <c r="A149" s="60"/>
      <c r="B149" s="60"/>
      <c r="C149" s="60"/>
      <c r="D149" s="60"/>
      <c r="E149" s="60"/>
      <c r="F149" s="60"/>
      <c r="G149" s="60"/>
      <c r="H149" s="59"/>
      <c r="I149" s="60"/>
      <c r="J149" s="60"/>
      <c r="K149" s="60"/>
    </row>
    <row r="150" s="56" customFormat="true" ht="13.9" hidden="false" customHeight="true" outlineLevel="0" collapsed="false">
      <c r="A150" s="120" t="s">
        <v>171</v>
      </c>
      <c r="B150" s="120"/>
      <c r="C150" s="120"/>
      <c r="D150" s="120"/>
      <c r="E150" s="120"/>
      <c r="F150" s="120"/>
      <c r="G150" s="120"/>
      <c r="H150" s="59"/>
      <c r="I150" s="60"/>
      <c r="J150" s="60"/>
      <c r="K150" s="60"/>
    </row>
    <row r="151" s="56" customFormat="true" ht="21.4" hidden="false" customHeight="true" outlineLevel="0" collapsed="false">
      <c r="A151" s="120"/>
      <c r="B151" s="120"/>
      <c r="C151" s="120"/>
      <c r="D151" s="120"/>
      <c r="E151" s="120"/>
      <c r="F151" s="120"/>
      <c r="G151" s="120"/>
      <c r="H151" s="59"/>
      <c r="I151" s="60"/>
      <c r="J151" s="60"/>
      <c r="K151" s="60"/>
    </row>
    <row r="152" s="56" customFormat="true" ht="95.25" hidden="false" customHeight="true" outlineLevel="0" collapsed="false">
      <c r="A152" s="108" t="s">
        <v>172</v>
      </c>
      <c r="B152" s="108"/>
      <c r="C152" s="108"/>
      <c r="D152" s="108"/>
      <c r="E152" s="108"/>
      <c r="F152" s="108"/>
      <c r="G152" s="108"/>
      <c r="H152" s="59"/>
      <c r="I152" s="60"/>
      <c r="J152" s="60"/>
      <c r="K152" s="60"/>
    </row>
    <row r="153" s="56" customFormat="true" ht="12.75" hidden="false" customHeight="true" outlineLevel="0" collapsed="false">
      <c r="A153" s="96"/>
      <c r="B153" s="132"/>
      <c r="C153" s="132"/>
      <c r="D153" s="132"/>
      <c r="E153" s="132"/>
      <c r="F153" s="132"/>
      <c r="G153" s="132"/>
      <c r="H153" s="59"/>
      <c r="I153" s="60"/>
      <c r="J153" s="60"/>
      <c r="K153" s="60"/>
    </row>
    <row r="154" s="56" customFormat="true" ht="85.5" hidden="false" customHeight="true" outlineLevel="0" collapsed="false">
      <c r="A154" s="108" t="s">
        <v>173</v>
      </c>
      <c r="B154" s="108"/>
      <c r="C154" s="108"/>
      <c r="D154" s="108"/>
      <c r="E154" s="108"/>
      <c r="F154" s="108"/>
      <c r="G154" s="108"/>
      <c r="H154" s="59"/>
      <c r="I154" s="60"/>
      <c r="J154" s="60"/>
      <c r="K154" s="60"/>
    </row>
    <row r="155" s="56" customFormat="true" ht="14.25" hidden="false" customHeight="true" outlineLevel="0" collapsed="false">
      <c r="A155" s="60"/>
      <c r="B155" s="60"/>
      <c r="C155" s="60"/>
      <c r="D155" s="60"/>
      <c r="E155" s="60"/>
      <c r="F155" s="60"/>
      <c r="G155" s="60"/>
      <c r="H155" s="59"/>
      <c r="I155" s="60"/>
      <c r="J155" s="60"/>
      <c r="K155" s="60"/>
    </row>
    <row r="156" s="56" customFormat="true" ht="123.95" hidden="false" customHeight="true" outlineLevel="0" collapsed="false">
      <c r="A156" s="108" t="s">
        <v>174</v>
      </c>
      <c r="B156" s="108"/>
      <c r="C156" s="108"/>
      <c r="D156" s="108"/>
      <c r="E156" s="108"/>
      <c r="F156" s="108"/>
      <c r="G156" s="108"/>
      <c r="H156" s="59"/>
      <c r="I156" s="60"/>
      <c r="J156" s="60"/>
      <c r="K156" s="60"/>
    </row>
    <row r="157" s="56" customFormat="true" ht="13.7" hidden="false" customHeight="true" outlineLevel="0" collapsed="false">
      <c r="A157" s="96"/>
      <c r="B157" s="60"/>
      <c r="C157" s="60"/>
      <c r="D157" s="60"/>
      <c r="E157" s="60"/>
      <c r="F157" s="60"/>
      <c r="G157" s="60"/>
      <c r="H157" s="59"/>
      <c r="I157" s="60"/>
      <c r="J157" s="60"/>
      <c r="K157" s="60"/>
    </row>
    <row r="158" s="56" customFormat="true" ht="188.85" hidden="false" customHeight="true" outlineLevel="0" collapsed="false">
      <c r="A158" s="108" t="s">
        <v>175</v>
      </c>
      <c r="B158" s="108"/>
      <c r="C158" s="108"/>
      <c r="D158" s="108"/>
      <c r="E158" s="108"/>
      <c r="F158" s="108"/>
      <c r="G158" s="108"/>
      <c r="H158" s="59"/>
      <c r="I158" s="60"/>
      <c r="J158" s="60"/>
      <c r="K158" s="60"/>
    </row>
    <row r="159" s="56" customFormat="true" ht="13.7" hidden="false" customHeight="true" outlineLevel="0" collapsed="false">
      <c r="A159" s="96"/>
      <c r="B159" s="60"/>
      <c r="C159" s="60"/>
      <c r="D159" s="60"/>
      <c r="E159" s="60"/>
      <c r="F159" s="60"/>
      <c r="G159" s="60"/>
      <c r="H159" s="59"/>
      <c r="I159" s="60"/>
      <c r="J159" s="60"/>
      <c r="K159" s="60"/>
    </row>
    <row r="160" s="56" customFormat="true" ht="156.2" hidden="false" customHeight="true" outlineLevel="0" collapsed="false">
      <c r="A160" s="108" t="s">
        <v>176</v>
      </c>
      <c r="B160" s="108"/>
      <c r="C160" s="108"/>
      <c r="D160" s="108"/>
      <c r="E160" s="108"/>
      <c r="F160" s="108"/>
      <c r="G160" s="108"/>
      <c r="H160" s="59"/>
      <c r="I160" s="60"/>
      <c r="J160" s="60"/>
      <c r="K160" s="60"/>
    </row>
    <row r="161" s="56" customFormat="true" ht="13.7" hidden="false" customHeight="true" outlineLevel="0" collapsed="false">
      <c r="A161" s="96"/>
      <c r="B161" s="60"/>
      <c r="C161" s="60"/>
      <c r="D161" s="60"/>
      <c r="E161" s="60"/>
      <c r="F161" s="60"/>
      <c r="G161" s="60"/>
      <c r="H161" s="59"/>
      <c r="I161" s="60"/>
      <c r="J161" s="60"/>
      <c r="K161" s="60"/>
    </row>
    <row r="162" s="56" customFormat="true" ht="60.75" hidden="false" customHeight="true" outlineLevel="0" collapsed="false">
      <c r="A162" s="108" t="s">
        <v>177</v>
      </c>
      <c r="B162" s="108"/>
      <c r="C162" s="108"/>
      <c r="D162" s="108"/>
      <c r="E162" s="108"/>
      <c r="F162" s="108"/>
      <c r="G162" s="108"/>
      <c r="H162" s="59"/>
      <c r="I162" s="60"/>
      <c r="J162" s="60"/>
      <c r="K162" s="60"/>
    </row>
    <row r="163" s="56" customFormat="true" ht="13.7" hidden="false" customHeight="true" outlineLevel="0" collapsed="false">
      <c r="A163" s="96"/>
      <c r="B163" s="60"/>
      <c r="C163" s="60"/>
      <c r="D163" s="60"/>
      <c r="E163" s="60"/>
      <c r="F163" s="60"/>
      <c r="G163" s="60"/>
      <c r="H163" s="59"/>
      <c r="I163" s="60"/>
      <c r="J163" s="60"/>
      <c r="K163" s="60"/>
    </row>
    <row r="164" s="56" customFormat="true" ht="15.75" hidden="false" customHeight="true" outlineLevel="0" collapsed="false">
      <c r="A164" s="135" t="s">
        <v>178</v>
      </c>
      <c r="B164" s="135"/>
      <c r="C164" s="135"/>
      <c r="D164" s="135"/>
      <c r="E164" s="135"/>
      <c r="F164" s="135"/>
      <c r="G164" s="135"/>
      <c r="H164" s="59"/>
      <c r="I164" s="60"/>
      <c r="J164" s="177"/>
      <c r="K164" s="60"/>
    </row>
    <row r="165" s="56" customFormat="true" ht="14.25" hidden="false" customHeight="false" outlineLevel="0" collapsed="false">
      <c r="A165" s="166"/>
      <c r="B165" s="166"/>
      <c r="C165" s="166"/>
      <c r="D165" s="166"/>
      <c r="E165" s="166"/>
      <c r="F165" s="166"/>
      <c r="G165" s="166"/>
      <c r="H165" s="59"/>
      <c r="I165" s="60"/>
      <c r="J165" s="60"/>
      <c r="K165" s="60"/>
    </row>
    <row r="166" s="56" customFormat="true" ht="13.9" hidden="false" customHeight="true" outlineLevel="0" collapsed="false">
      <c r="A166" s="110" t="s">
        <v>179</v>
      </c>
      <c r="B166" s="110" t="s">
        <v>180</v>
      </c>
      <c r="C166" s="110"/>
      <c r="D166" s="110"/>
      <c r="E166" s="110"/>
      <c r="F166" s="169" t="s">
        <v>109</v>
      </c>
      <c r="G166" s="110" t="s">
        <v>101</v>
      </c>
      <c r="H166" s="59"/>
      <c r="I166" s="60"/>
      <c r="J166" s="60"/>
      <c r="K166" s="60"/>
    </row>
    <row r="167" s="56" customFormat="true" ht="25.9" hidden="false" customHeight="true" outlineLevel="0" collapsed="false">
      <c r="A167" s="102" t="s">
        <v>68</v>
      </c>
      <c r="B167" s="112" t="s">
        <v>181</v>
      </c>
      <c r="C167" s="112"/>
      <c r="D167" s="112"/>
      <c r="E167" s="112"/>
      <c r="F167" s="113" t="n">
        <v>0</v>
      </c>
      <c r="G167" s="178" t="n">
        <f aca="false">G137*F167</f>
        <v>0</v>
      </c>
      <c r="H167" s="59"/>
      <c r="I167" s="60"/>
      <c r="J167" s="60"/>
      <c r="K167" s="60"/>
    </row>
    <row r="168" s="56" customFormat="true" ht="13.9" hidden="false" customHeight="true" outlineLevel="0" collapsed="false">
      <c r="A168" s="76" t="s">
        <v>182</v>
      </c>
      <c r="B168" s="76"/>
      <c r="C168" s="76"/>
      <c r="D168" s="76"/>
      <c r="E168" s="76"/>
      <c r="F168" s="155" t="n">
        <v>0</v>
      </c>
      <c r="G168" s="179" t="n">
        <f aca="false">G167</f>
        <v>0</v>
      </c>
      <c r="H168" s="59"/>
      <c r="I168" s="60"/>
      <c r="J168" s="60"/>
      <c r="K168" s="60"/>
    </row>
    <row r="169" s="56" customFormat="true" ht="13.9" hidden="false" customHeight="true" outlineLevel="0" collapsed="false">
      <c r="A169" s="119" t="s">
        <v>183</v>
      </c>
      <c r="B169" s="119"/>
      <c r="C169" s="119"/>
      <c r="D169" s="119"/>
      <c r="E169" s="119"/>
      <c r="F169" s="119"/>
      <c r="G169" s="119"/>
      <c r="H169" s="59"/>
      <c r="I169" s="60"/>
      <c r="J169" s="60"/>
      <c r="K169" s="60"/>
    </row>
    <row r="170" s="56" customFormat="true" ht="14.25" hidden="false" customHeight="false" outlineLevel="0" collapsed="false">
      <c r="A170" s="119"/>
      <c r="B170" s="119"/>
      <c r="C170" s="119"/>
      <c r="D170" s="119"/>
      <c r="E170" s="119"/>
      <c r="F170" s="119"/>
      <c r="G170" s="119"/>
      <c r="H170" s="59"/>
      <c r="I170" s="60"/>
      <c r="J170" s="60"/>
      <c r="K170" s="60"/>
    </row>
    <row r="171" s="56" customFormat="true" ht="14.25" hidden="false" customHeight="false" outlineLevel="0" collapsed="false">
      <c r="A171" s="180"/>
      <c r="B171" s="67"/>
      <c r="C171" s="67"/>
      <c r="D171" s="67"/>
      <c r="E171" s="67"/>
      <c r="F171" s="181"/>
      <c r="G171" s="182"/>
      <c r="H171" s="59"/>
      <c r="I171" s="60"/>
      <c r="J171" s="60"/>
      <c r="K171" s="60"/>
    </row>
    <row r="172" s="56" customFormat="true" ht="13.9" hidden="false" customHeight="true" outlineLevel="0" collapsed="false">
      <c r="A172" s="81" t="s">
        <v>184</v>
      </c>
      <c r="B172" s="81"/>
      <c r="C172" s="81"/>
      <c r="D172" s="81"/>
      <c r="E172" s="81"/>
      <c r="F172" s="81"/>
      <c r="G172" s="81"/>
      <c r="H172" s="59"/>
      <c r="I172" s="60"/>
      <c r="J172" s="60"/>
      <c r="K172" s="60"/>
    </row>
    <row r="173" s="56" customFormat="true" ht="14.25" hidden="false" customHeight="true" outlineLevel="0" collapsed="false">
      <c r="A173" s="183"/>
      <c r="B173" s="183"/>
      <c r="C173" s="183"/>
      <c r="D173" s="183"/>
      <c r="E173" s="183"/>
      <c r="F173" s="183"/>
      <c r="G173" s="183"/>
      <c r="H173" s="59"/>
      <c r="I173" s="60"/>
      <c r="J173" s="60"/>
      <c r="K173" s="60"/>
    </row>
    <row r="174" s="56" customFormat="true" ht="14.25" hidden="false" customHeight="true" outlineLevel="0" collapsed="false">
      <c r="A174" s="110" t="n">
        <v>4</v>
      </c>
      <c r="B174" s="184" t="s">
        <v>185</v>
      </c>
      <c r="C174" s="184"/>
      <c r="D174" s="184"/>
      <c r="E174" s="184"/>
      <c r="F174" s="76"/>
      <c r="G174" s="110" t="s">
        <v>101</v>
      </c>
      <c r="H174" s="59"/>
      <c r="I174" s="60"/>
      <c r="J174" s="60"/>
      <c r="K174" s="60"/>
    </row>
    <row r="175" s="56" customFormat="true" ht="13.9" hidden="false" customHeight="true" outlineLevel="0" collapsed="false">
      <c r="A175" s="102" t="s">
        <v>164</v>
      </c>
      <c r="B175" s="112" t="s">
        <v>165</v>
      </c>
      <c r="C175" s="112"/>
      <c r="D175" s="112"/>
      <c r="E175" s="112"/>
      <c r="F175" s="113" t="n">
        <f aca="false">F148</f>
        <v>0.1241</v>
      </c>
      <c r="G175" s="185" t="n">
        <f aca="false">G148</f>
        <v>409.592290221859</v>
      </c>
      <c r="H175" s="59"/>
      <c r="I175" s="60"/>
      <c r="J175" s="60"/>
      <c r="K175" s="60"/>
    </row>
    <row r="176" s="56" customFormat="true" ht="13.9" hidden="false" customHeight="true" outlineLevel="0" collapsed="false">
      <c r="A176" s="138" t="s">
        <v>179</v>
      </c>
      <c r="B176" s="112" t="s">
        <v>180</v>
      </c>
      <c r="C176" s="112"/>
      <c r="D176" s="112"/>
      <c r="E176" s="112"/>
      <c r="F176" s="115" t="n">
        <f aca="false">F168</f>
        <v>0</v>
      </c>
      <c r="G176" s="185" t="n">
        <f aca="false">G168</f>
        <v>0</v>
      </c>
      <c r="H176" s="59"/>
      <c r="I176" s="60"/>
      <c r="J176" s="60"/>
      <c r="K176" s="60"/>
    </row>
    <row r="177" s="56" customFormat="true" ht="13.9" hidden="false" customHeight="true" outlineLevel="0" collapsed="false">
      <c r="A177" s="154"/>
      <c r="B177" s="136" t="s">
        <v>156</v>
      </c>
      <c r="C177" s="136"/>
      <c r="D177" s="136"/>
      <c r="E177" s="136"/>
      <c r="F177" s="155" t="n">
        <f aca="false">F175</f>
        <v>0.1241</v>
      </c>
      <c r="G177" s="156" t="n">
        <f aca="false">G175+G176</f>
        <v>409.592290221859</v>
      </c>
      <c r="H177" s="59"/>
      <c r="I177" s="60"/>
      <c r="J177" s="60"/>
      <c r="K177" s="60"/>
    </row>
    <row r="178" s="56" customFormat="true" ht="14.25" hidden="false" customHeight="true" outlineLevel="0" collapsed="false">
      <c r="A178" s="60"/>
      <c r="B178" s="60"/>
      <c r="C178" s="60"/>
      <c r="D178" s="60"/>
      <c r="E178" s="60"/>
      <c r="F178" s="60"/>
      <c r="G178" s="60"/>
      <c r="H178" s="59"/>
      <c r="I178" s="60"/>
      <c r="J178" s="60"/>
      <c r="K178" s="60"/>
    </row>
    <row r="179" s="56" customFormat="true" ht="15.75" hidden="false" customHeight="true" outlineLevel="0" collapsed="false">
      <c r="A179" s="107" t="s">
        <v>186</v>
      </c>
      <c r="B179" s="107"/>
      <c r="C179" s="107"/>
      <c r="D179" s="107"/>
      <c r="E179" s="107"/>
      <c r="F179" s="107"/>
      <c r="G179" s="107"/>
      <c r="H179" s="59"/>
      <c r="I179" s="60"/>
      <c r="J179" s="60"/>
      <c r="K179" s="60"/>
    </row>
    <row r="180" s="56" customFormat="true" ht="14.25" hidden="false" customHeight="false" outlineLevel="0" collapsed="false">
      <c r="A180" s="60"/>
      <c r="B180" s="60"/>
      <c r="C180" s="60"/>
      <c r="D180" s="60"/>
      <c r="E180" s="60"/>
      <c r="F180" s="60"/>
      <c r="G180" s="60"/>
      <c r="H180" s="59"/>
      <c r="I180" s="60"/>
      <c r="J180" s="60"/>
      <c r="K180" s="60"/>
    </row>
    <row r="181" s="56" customFormat="true" ht="13.9" hidden="false" customHeight="true" outlineLevel="0" collapsed="false">
      <c r="A181" s="76" t="n">
        <v>5</v>
      </c>
      <c r="B181" s="76" t="s">
        <v>187</v>
      </c>
      <c r="C181" s="76"/>
      <c r="D181" s="76"/>
      <c r="E181" s="76"/>
      <c r="F181" s="76" t="s">
        <v>101</v>
      </c>
      <c r="G181" s="76"/>
      <c r="H181" s="59"/>
      <c r="I181" s="60"/>
      <c r="J181" s="60"/>
      <c r="K181" s="60"/>
    </row>
    <row r="182" s="56" customFormat="true" ht="13.9" hidden="false" customHeight="true" outlineLevel="0" collapsed="false">
      <c r="A182" s="69" t="s">
        <v>68</v>
      </c>
      <c r="B182" s="150" t="s">
        <v>188</v>
      </c>
      <c r="C182" s="150"/>
      <c r="D182" s="150"/>
      <c r="E182" s="150"/>
      <c r="F182" s="171" t="n">
        <v>47.61</v>
      </c>
      <c r="G182" s="171"/>
      <c r="H182" s="59"/>
      <c r="I182" s="60"/>
      <c r="J182" s="60"/>
      <c r="K182" s="60"/>
    </row>
    <row r="183" s="56" customFormat="true" ht="13.9" hidden="false" customHeight="true" outlineLevel="0" collapsed="false">
      <c r="A183" s="69" t="s">
        <v>71</v>
      </c>
      <c r="B183" s="150" t="s">
        <v>189</v>
      </c>
      <c r="C183" s="150"/>
      <c r="D183" s="150"/>
      <c r="E183" s="150"/>
      <c r="F183" s="171" t="n">
        <v>784.13</v>
      </c>
      <c r="G183" s="171"/>
      <c r="H183" s="59"/>
      <c r="I183" s="60"/>
      <c r="J183" s="60"/>
      <c r="K183" s="60"/>
    </row>
    <row r="184" s="56" customFormat="true" ht="13.9" hidden="false" customHeight="true" outlineLevel="0" collapsed="false">
      <c r="A184" s="69" t="s">
        <v>74</v>
      </c>
      <c r="B184" s="150" t="s">
        <v>190</v>
      </c>
      <c r="C184" s="150"/>
      <c r="D184" s="150"/>
      <c r="E184" s="150"/>
      <c r="F184" s="171" t="n">
        <v>16.18</v>
      </c>
      <c r="G184" s="171"/>
      <c r="H184" s="59"/>
      <c r="I184" s="60"/>
      <c r="J184" s="60"/>
      <c r="K184" s="60"/>
    </row>
    <row r="185" s="56" customFormat="true" ht="13.9" hidden="false" customHeight="true" outlineLevel="0" collapsed="false">
      <c r="A185" s="69" t="s">
        <v>77</v>
      </c>
      <c r="B185" s="150" t="s">
        <v>191</v>
      </c>
      <c r="C185" s="150"/>
      <c r="D185" s="150"/>
      <c r="E185" s="150"/>
      <c r="F185" s="186" t="n">
        <v>76.14</v>
      </c>
      <c r="G185" s="186"/>
      <c r="H185" s="59"/>
      <c r="I185" s="60"/>
      <c r="J185" s="60"/>
      <c r="K185" s="60"/>
    </row>
    <row r="186" s="56" customFormat="true" ht="13.9" hidden="false" customHeight="true" outlineLevel="0" collapsed="false">
      <c r="A186" s="187"/>
      <c r="B186" s="76" t="s">
        <v>103</v>
      </c>
      <c r="C186" s="76"/>
      <c r="D186" s="76"/>
      <c r="E186" s="76"/>
      <c r="F186" s="188" t="n">
        <f aca="false">SUM(F182:F185)</f>
        <v>924.06</v>
      </c>
      <c r="G186" s="188"/>
      <c r="H186" s="59"/>
      <c r="I186" s="60"/>
      <c r="J186" s="60"/>
      <c r="K186" s="60"/>
    </row>
    <row r="187" s="56" customFormat="true" ht="14.25" hidden="false" customHeight="true" outlineLevel="0" collapsed="false">
      <c r="A187" s="60"/>
      <c r="B187" s="60"/>
      <c r="C187" s="60"/>
      <c r="D187" s="60"/>
      <c r="E187" s="60"/>
      <c r="F187" s="60"/>
      <c r="G187" s="60"/>
      <c r="H187" s="59"/>
      <c r="I187" s="60"/>
      <c r="J187" s="60"/>
      <c r="K187" s="60"/>
    </row>
    <row r="188" s="56" customFormat="true" ht="13.9" hidden="false" customHeight="true" outlineLevel="0" collapsed="false">
      <c r="A188" s="132" t="s">
        <v>192</v>
      </c>
      <c r="B188" s="132"/>
      <c r="C188" s="132"/>
      <c r="D188" s="132"/>
      <c r="E188" s="132"/>
      <c r="F188" s="132"/>
      <c r="G188" s="132"/>
      <c r="H188" s="59"/>
      <c r="I188" s="60"/>
      <c r="J188" s="60"/>
      <c r="K188" s="60"/>
    </row>
    <row r="189" s="56" customFormat="true" ht="14.25" hidden="false" customHeight="true" outlineLevel="0" collapsed="false">
      <c r="A189" s="96"/>
      <c r="B189" s="60"/>
      <c r="C189" s="60"/>
      <c r="D189" s="60"/>
      <c r="E189" s="60"/>
      <c r="F189" s="60"/>
      <c r="G189" s="60"/>
      <c r="H189" s="59"/>
      <c r="I189" s="60"/>
      <c r="J189" s="60"/>
      <c r="K189" s="60"/>
    </row>
    <row r="190" s="56" customFormat="true" ht="15.75" hidden="false" customHeight="true" outlineLevel="0" collapsed="false">
      <c r="A190" s="189" t="s">
        <v>193</v>
      </c>
      <c r="B190" s="189"/>
      <c r="C190" s="189"/>
      <c r="D190" s="189"/>
      <c r="E190" s="189"/>
      <c r="F190" s="189"/>
      <c r="G190" s="189"/>
      <c r="H190" s="59"/>
      <c r="I190" s="60"/>
      <c r="J190" s="60"/>
      <c r="K190" s="60"/>
    </row>
    <row r="191" s="56" customFormat="true" ht="14.25" hidden="false" customHeight="false" outlineLevel="0" collapsed="false">
      <c r="A191" s="190"/>
      <c r="B191" s="190"/>
      <c r="C191" s="190"/>
      <c r="D191" s="190"/>
      <c r="E191" s="190"/>
      <c r="F191" s="190"/>
      <c r="G191" s="190"/>
      <c r="H191" s="59"/>
      <c r="I191" s="60"/>
      <c r="J191" s="60"/>
      <c r="K191" s="60"/>
    </row>
    <row r="192" s="56" customFormat="true" ht="13.7" hidden="false" customHeight="true" outlineLevel="0" collapsed="false">
      <c r="A192" s="122" t="s">
        <v>194</v>
      </c>
      <c r="B192" s="122"/>
      <c r="C192" s="122"/>
      <c r="D192" s="122"/>
      <c r="E192" s="122"/>
      <c r="F192" s="122"/>
      <c r="G192" s="191" t="n">
        <f aca="false">F49+F113+G123+G177+F186</f>
        <v>4634.15422593386</v>
      </c>
      <c r="H192" s="59"/>
      <c r="I192" s="60"/>
      <c r="J192" s="60"/>
      <c r="K192" s="60"/>
    </row>
    <row r="193" s="56" customFormat="true" ht="14.25" hidden="false" customHeight="true" outlineLevel="0" collapsed="false">
      <c r="A193" s="60"/>
      <c r="B193" s="66"/>
      <c r="C193" s="66"/>
      <c r="D193" s="66"/>
      <c r="E193" s="66"/>
      <c r="F193" s="66"/>
      <c r="G193" s="192" t="n">
        <f aca="false">G192+G195</f>
        <v>4773.17885271188</v>
      </c>
      <c r="H193" s="59"/>
      <c r="I193" s="60"/>
      <c r="J193" s="60"/>
      <c r="K193" s="60"/>
    </row>
    <row r="194" s="56" customFormat="true" ht="13.9" hidden="false" customHeight="true" outlineLevel="0" collapsed="false">
      <c r="A194" s="105" t="n">
        <v>6</v>
      </c>
      <c r="B194" s="193" t="s">
        <v>195</v>
      </c>
      <c r="C194" s="193"/>
      <c r="D194" s="193"/>
      <c r="E194" s="193"/>
      <c r="F194" s="193" t="s">
        <v>109</v>
      </c>
      <c r="G194" s="194" t="s">
        <v>101</v>
      </c>
      <c r="H194" s="59"/>
      <c r="I194" s="60"/>
      <c r="J194" s="60"/>
      <c r="K194" s="60"/>
    </row>
    <row r="195" s="56" customFormat="true" ht="13.9" hidden="false" customHeight="true" outlineLevel="0" collapsed="false">
      <c r="A195" s="195" t="s">
        <v>68</v>
      </c>
      <c r="B195" s="196" t="s">
        <v>196</v>
      </c>
      <c r="C195" s="196"/>
      <c r="D195" s="196"/>
      <c r="E195" s="196"/>
      <c r="F195" s="197" t="n">
        <v>0.03</v>
      </c>
      <c r="G195" s="198" t="n">
        <f aca="false">G192*F195</f>
        <v>139.024626778016</v>
      </c>
      <c r="H195" s="59"/>
      <c r="I195" s="60"/>
      <c r="J195" s="60"/>
      <c r="K195" s="60"/>
    </row>
    <row r="196" s="56" customFormat="true" ht="13.9" hidden="false" customHeight="true" outlineLevel="0" collapsed="false">
      <c r="A196" s="199" t="s">
        <v>71</v>
      </c>
      <c r="B196" s="90" t="s">
        <v>197</v>
      </c>
      <c r="C196" s="90"/>
      <c r="D196" s="90"/>
      <c r="E196" s="90"/>
      <c r="F196" s="200" t="n">
        <v>0.08599</v>
      </c>
      <c r="G196" s="201" t="n">
        <f aca="false">(G192+G195)*F196</f>
        <v>410.445649544694</v>
      </c>
      <c r="H196" s="202"/>
      <c r="I196" s="60"/>
      <c r="J196" s="60"/>
      <c r="K196" s="60"/>
    </row>
    <row r="197" s="56" customFormat="true" ht="13.9" hidden="false" customHeight="true" outlineLevel="0" collapsed="false">
      <c r="A197" s="199" t="s">
        <v>74</v>
      </c>
      <c r="B197" s="90" t="s">
        <v>198</v>
      </c>
      <c r="C197" s="90"/>
      <c r="D197" s="90"/>
      <c r="E197" s="90"/>
      <c r="F197" s="200"/>
      <c r="G197" s="201"/>
      <c r="H197" s="59"/>
      <c r="I197" s="59"/>
      <c r="J197" s="60"/>
      <c r="K197" s="60"/>
    </row>
    <row r="198" s="56" customFormat="true" ht="13.9" hidden="false" customHeight="true" outlineLevel="0" collapsed="false">
      <c r="A198" s="199"/>
      <c r="B198" s="90" t="s">
        <v>199</v>
      </c>
      <c r="C198" s="90"/>
      <c r="D198" s="90"/>
      <c r="E198" s="90"/>
      <c r="F198" s="200" t="n">
        <v>0.076</v>
      </c>
      <c r="G198" s="201" t="n">
        <f aca="false">SUM($G$192,$G$195,$G$196)/0.8575*F198</f>
        <v>459.423279500291</v>
      </c>
      <c r="H198" s="59"/>
      <c r="I198" s="60"/>
      <c r="J198" s="60"/>
      <c r="K198" s="60"/>
    </row>
    <row r="199" s="56" customFormat="true" ht="13.9" hidden="false" customHeight="true" outlineLevel="0" collapsed="false">
      <c r="A199" s="199"/>
      <c r="B199" s="90" t="s">
        <v>200</v>
      </c>
      <c r="C199" s="90"/>
      <c r="D199" s="90"/>
      <c r="E199" s="90"/>
      <c r="F199" s="200" t="n">
        <v>0.0165</v>
      </c>
      <c r="G199" s="201" t="n">
        <f aca="false">SUM($G$192,$G$195,$G$196)/0.8575*F199</f>
        <v>99.7432119967736</v>
      </c>
      <c r="H199" s="59"/>
      <c r="I199" s="60"/>
      <c r="J199" s="60"/>
      <c r="K199" s="60"/>
    </row>
    <row r="200" s="56" customFormat="true" ht="13.9" hidden="false" customHeight="true" outlineLevel="0" collapsed="false">
      <c r="A200" s="199"/>
      <c r="B200" s="90" t="s">
        <v>201</v>
      </c>
      <c r="C200" s="90"/>
      <c r="D200" s="90"/>
      <c r="E200" s="90"/>
      <c r="F200" s="200" t="n">
        <v>0.05</v>
      </c>
      <c r="G200" s="201" t="n">
        <f aca="false">SUM($G$192,$G$195,$G$196)/0.8575*F200</f>
        <v>302.252157565981</v>
      </c>
      <c r="H200" s="59"/>
      <c r="I200" s="60"/>
      <c r="J200" s="60"/>
      <c r="K200" s="60"/>
    </row>
    <row r="201" s="56" customFormat="true" ht="13.9" hidden="false" customHeight="true" outlineLevel="0" collapsed="false">
      <c r="A201" s="203"/>
      <c r="B201" s="204" t="s">
        <v>103</v>
      </c>
      <c r="C201" s="204"/>
      <c r="D201" s="204"/>
      <c r="E201" s="204"/>
      <c r="F201" s="205" t="n">
        <f aca="false">SUM(F195:F200)</f>
        <v>0.25849</v>
      </c>
      <c r="G201" s="106" t="n">
        <f aca="false">SUM(G195:G200)</f>
        <v>1410.88892538576</v>
      </c>
      <c r="H201" s="59"/>
      <c r="I201" s="60"/>
      <c r="J201" s="60"/>
      <c r="K201" s="60"/>
    </row>
    <row r="202" s="56" customFormat="true" ht="14.25" hidden="false" customHeight="true" outlineLevel="0" collapsed="false">
      <c r="A202" s="60"/>
      <c r="B202" s="60"/>
      <c r="C202" s="60"/>
      <c r="D202" s="60"/>
      <c r="E202" s="60"/>
      <c r="F202" s="60"/>
      <c r="G202" s="60"/>
      <c r="H202" s="59"/>
      <c r="I202" s="60"/>
      <c r="J202" s="60"/>
      <c r="K202" s="60"/>
    </row>
    <row r="203" s="56" customFormat="true" ht="14.25" hidden="false" customHeight="false" outlineLevel="0" collapsed="false">
      <c r="A203" s="85" t="s">
        <v>202</v>
      </c>
      <c r="B203" s="85"/>
      <c r="C203" s="85"/>
      <c r="D203" s="85"/>
      <c r="E203" s="85"/>
      <c r="F203" s="85"/>
      <c r="G203" s="85"/>
      <c r="H203" s="59"/>
      <c r="I203" s="60"/>
      <c r="J203" s="60"/>
      <c r="K203" s="60"/>
    </row>
    <row r="204" s="56" customFormat="true" ht="15.75" hidden="false" customHeight="true" outlineLevel="0" collapsed="false">
      <c r="A204" s="85" t="s">
        <v>203</v>
      </c>
      <c r="B204" s="85"/>
      <c r="C204" s="85"/>
      <c r="D204" s="85"/>
      <c r="E204" s="85"/>
      <c r="F204" s="85"/>
      <c r="G204" s="85"/>
      <c r="H204" s="59"/>
      <c r="I204" s="60"/>
      <c r="J204" s="60"/>
      <c r="K204" s="60"/>
    </row>
    <row r="205" s="56" customFormat="true" ht="14.25" hidden="false" customHeight="false" outlineLevel="0" collapsed="false">
      <c r="A205" s="190" t="s">
        <v>204</v>
      </c>
      <c r="B205" s="190"/>
      <c r="C205" s="190"/>
      <c r="D205" s="190"/>
      <c r="E205" s="190"/>
      <c r="F205" s="190"/>
      <c r="G205" s="190"/>
      <c r="H205" s="59"/>
      <c r="I205" s="60"/>
      <c r="J205" s="60"/>
      <c r="K205" s="60"/>
    </row>
    <row r="206" s="56" customFormat="true" ht="14.25" hidden="false" customHeight="false" outlineLevel="0" collapsed="false">
      <c r="A206" s="190" t="s">
        <v>205</v>
      </c>
      <c r="B206" s="190"/>
      <c r="C206" s="190"/>
      <c r="D206" s="190"/>
      <c r="E206" s="190"/>
      <c r="F206" s="190"/>
      <c r="G206" s="190"/>
      <c r="H206" s="59"/>
      <c r="I206" s="60"/>
      <c r="J206" s="60"/>
      <c r="K206" s="60"/>
    </row>
    <row r="207" s="56" customFormat="true" ht="49.35" hidden="false" customHeight="true" outlineLevel="0" collapsed="false">
      <c r="A207" s="120" t="s">
        <v>206</v>
      </c>
      <c r="B207" s="120"/>
      <c r="C207" s="120"/>
      <c r="D207" s="120"/>
      <c r="E207" s="120"/>
      <c r="F207" s="120"/>
      <c r="G207" s="120"/>
      <c r="H207" s="59"/>
      <c r="I207" s="60"/>
      <c r="J207" s="60"/>
      <c r="K207" s="60"/>
    </row>
    <row r="208" s="56" customFormat="true" ht="56.25" hidden="false" customHeight="true" outlineLevel="0" collapsed="false">
      <c r="A208" s="120" t="s">
        <v>207</v>
      </c>
      <c r="B208" s="120"/>
      <c r="C208" s="120"/>
      <c r="D208" s="120"/>
      <c r="E208" s="120"/>
      <c r="F208" s="120"/>
      <c r="G208" s="120"/>
      <c r="H208" s="59"/>
      <c r="I208" s="60"/>
      <c r="J208" s="60"/>
      <c r="K208" s="60"/>
    </row>
    <row r="209" s="56" customFormat="true" ht="14.25" hidden="false" customHeight="false" outlineLevel="0" collapsed="false">
      <c r="A209" s="190"/>
      <c r="B209" s="66"/>
      <c r="C209" s="66"/>
      <c r="D209" s="66"/>
      <c r="E209" s="66"/>
      <c r="F209" s="66"/>
      <c r="G209" s="66"/>
      <c r="H209" s="59"/>
      <c r="I209" s="60"/>
      <c r="J209" s="60"/>
      <c r="K209" s="60"/>
    </row>
    <row r="210" s="56" customFormat="true" ht="13.9" hidden="false" customHeight="true" outlineLevel="0" collapsed="false">
      <c r="A210" s="81" t="s">
        <v>208</v>
      </c>
      <c r="B210" s="81"/>
      <c r="C210" s="81"/>
      <c r="D210" s="81"/>
      <c r="E210" s="81"/>
      <c r="F210" s="81"/>
      <c r="G210" s="81"/>
      <c r="H210" s="59"/>
      <c r="I210" s="60"/>
      <c r="J210" s="60"/>
      <c r="K210" s="60"/>
    </row>
    <row r="211" s="56" customFormat="true" ht="14.25" hidden="false" customHeight="true" outlineLevel="0" collapsed="false">
      <c r="A211" s="87"/>
      <c r="B211" s="87"/>
      <c r="C211" s="87"/>
      <c r="D211" s="87"/>
      <c r="E211" s="87"/>
      <c r="F211" s="87"/>
      <c r="G211" s="87"/>
      <c r="H211" s="59"/>
      <c r="I211" s="60"/>
      <c r="J211" s="60"/>
      <c r="K211" s="60"/>
    </row>
    <row r="212" s="56" customFormat="true" ht="25.35" hidden="false" customHeight="true" outlineLevel="0" collapsed="false">
      <c r="A212" s="206"/>
      <c r="B212" s="147" t="s">
        <v>209</v>
      </c>
      <c r="C212" s="147"/>
      <c r="D212" s="147"/>
      <c r="E212" s="147"/>
      <c r="F212" s="147" t="s">
        <v>210</v>
      </c>
      <c r="G212" s="147"/>
      <c r="H212" s="59"/>
      <c r="I212" s="60"/>
      <c r="J212" s="60"/>
      <c r="K212" s="60"/>
    </row>
    <row r="213" s="56" customFormat="true" ht="18.75" hidden="false" customHeight="true" outlineLevel="0" collapsed="false">
      <c r="A213" s="89" t="s">
        <v>68</v>
      </c>
      <c r="B213" s="90" t="s">
        <v>211</v>
      </c>
      <c r="C213" s="90"/>
      <c r="D213" s="90"/>
      <c r="E213" s="90"/>
      <c r="F213" s="207" t="n">
        <f aca="false">F49</f>
        <v>1721.23</v>
      </c>
      <c r="G213" s="207"/>
      <c r="H213" s="59"/>
      <c r="I213" s="60"/>
      <c r="J213" s="60"/>
      <c r="K213" s="60"/>
    </row>
    <row r="214" s="56" customFormat="true" ht="24.6" hidden="false" customHeight="true" outlineLevel="0" collapsed="false">
      <c r="A214" s="89" t="s">
        <v>71</v>
      </c>
      <c r="B214" s="90" t="s">
        <v>212</v>
      </c>
      <c r="C214" s="90"/>
      <c r="D214" s="90"/>
      <c r="E214" s="90"/>
      <c r="F214" s="207" t="n">
        <f aca="false">F113</f>
        <v>1456.935169216</v>
      </c>
      <c r="G214" s="207"/>
      <c r="H214" s="59"/>
      <c r="I214" s="60"/>
      <c r="J214" s="60"/>
      <c r="K214" s="60"/>
    </row>
    <row r="215" s="56" customFormat="true" ht="13.9" hidden="false" customHeight="true" outlineLevel="0" collapsed="false">
      <c r="A215" s="89" t="s">
        <v>74</v>
      </c>
      <c r="B215" s="90" t="s">
        <v>213</v>
      </c>
      <c r="C215" s="90"/>
      <c r="D215" s="90"/>
      <c r="E215" s="90"/>
      <c r="F215" s="207" t="n">
        <f aca="false">G123</f>
        <v>122.336766496</v>
      </c>
      <c r="G215" s="207"/>
      <c r="H215" s="59"/>
      <c r="I215" s="60"/>
      <c r="J215" s="60"/>
      <c r="K215" s="60"/>
    </row>
    <row r="216" s="56" customFormat="true" ht="24.2" hidden="false" customHeight="true" outlineLevel="0" collapsed="false">
      <c r="A216" s="89" t="s">
        <v>77</v>
      </c>
      <c r="B216" s="90" t="s">
        <v>214</v>
      </c>
      <c r="C216" s="90"/>
      <c r="D216" s="90"/>
      <c r="E216" s="90"/>
      <c r="F216" s="207" t="n">
        <f aca="false">G177</f>
        <v>409.592290221859</v>
      </c>
      <c r="G216" s="207"/>
      <c r="H216" s="59"/>
      <c r="I216" s="60"/>
      <c r="J216" s="60"/>
      <c r="K216" s="60"/>
    </row>
    <row r="217" s="56" customFormat="true" ht="13.9" hidden="false" customHeight="true" outlineLevel="0" collapsed="false">
      <c r="A217" s="89" t="s">
        <v>124</v>
      </c>
      <c r="B217" s="90" t="s">
        <v>215</v>
      </c>
      <c r="C217" s="90"/>
      <c r="D217" s="90"/>
      <c r="E217" s="90"/>
      <c r="F217" s="207" t="n">
        <f aca="false">F186</f>
        <v>924.06</v>
      </c>
      <c r="G217" s="207"/>
      <c r="H217" s="59"/>
      <c r="I217" s="60"/>
      <c r="J217" s="60"/>
      <c r="K217" s="60"/>
    </row>
    <row r="218" s="56" customFormat="true" ht="13.9" hidden="false" customHeight="true" outlineLevel="0" collapsed="false">
      <c r="A218" s="89" t="s">
        <v>216</v>
      </c>
      <c r="B218" s="89"/>
      <c r="C218" s="89"/>
      <c r="D218" s="89"/>
      <c r="E218" s="89"/>
      <c r="F218" s="167" t="n">
        <f aca="false">F213+F214+F215+F216+F217</f>
        <v>4634.15422593386</v>
      </c>
      <c r="G218" s="167"/>
      <c r="H218" s="59"/>
      <c r="I218" s="60"/>
      <c r="J218" s="60"/>
      <c r="K218" s="60"/>
    </row>
    <row r="219" s="56" customFormat="true" ht="13.9" hidden="false" customHeight="true" outlineLevel="0" collapsed="false">
      <c r="A219" s="89" t="s">
        <v>126</v>
      </c>
      <c r="B219" s="90" t="s">
        <v>217</v>
      </c>
      <c r="C219" s="90"/>
      <c r="D219" s="90"/>
      <c r="E219" s="90"/>
      <c r="F219" s="207" t="n">
        <f aca="false">G201</f>
        <v>1410.88892538576</v>
      </c>
      <c r="G219" s="207"/>
      <c r="H219" s="59"/>
      <c r="I219" s="60"/>
      <c r="J219" s="60"/>
      <c r="K219" s="60"/>
    </row>
    <row r="220" s="56" customFormat="true" ht="13.9" hidden="false" customHeight="true" outlineLevel="0" collapsed="false">
      <c r="A220" s="77" t="s">
        <v>218</v>
      </c>
      <c r="B220" s="77"/>
      <c r="C220" s="77"/>
      <c r="D220" s="77"/>
      <c r="E220" s="77"/>
      <c r="F220" s="208" t="n">
        <f aca="false">F218+F219</f>
        <v>6045.04315131962</v>
      </c>
      <c r="G220" s="208"/>
      <c r="H220" s="209"/>
      <c r="I220" s="60"/>
      <c r="J220" s="60"/>
      <c r="K220" s="60"/>
    </row>
    <row r="221" s="56" customFormat="true" ht="14.25" hidden="false" customHeight="true" outlineLevel="0" collapsed="false">
      <c r="A221" s="210"/>
      <c r="B221" s="210"/>
      <c r="C221" s="210"/>
      <c r="D221" s="210"/>
      <c r="E221" s="210"/>
      <c r="F221" s="210"/>
      <c r="G221" s="210"/>
      <c r="H221" s="59"/>
      <c r="I221" s="60"/>
      <c r="J221" s="60"/>
      <c r="K221" s="60"/>
    </row>
    <row r="222" s="56" customFormat="true" ht="13.9" hidden="false" customHeight="true" outlineLevel="0" collapsed="false">
      <c r="A222" s="81" t="s">
        <v>219</v>
      </c>
      <c r="B222" s="81"/>
      <c r="C222" s="81"/>
      <c r="D222" s="81"/>
      <c r="E222" s="81"/>
      <c r="F222" s="81"/>
      <c r="G222" s="81"/>
      <c r="H222" s="59"/>
      <c r="I222" s="60"/>
      <c r="J222" s="60"/>
      <c r="K222" s="60"/>
    </row>
    <row r="223" s="56" customFormat="true" ht="14.25" hidden="false" customHeight="true" outlineLevel="0" collapsed="false">
      <c r="A223" s="60"/>
      <c r="B223" s="60"/>
      <c r="C223" s="60"/>
      <c r="D223" s="60"/>
      <c r="E223" s="60"/>
      <c r="F223" s="60"/>
      <c r="G223" s="60"/>
      <c r="H223" s="59"/>
      <c r="I223" s="60"/>
      <c r="J223" s="60"/>
      <c r="K223" s="60"/>
    </row>
    <row r="224" s="56" customFormat="true" ht="57.95" hidden="false" customHeight="true" outlineLevel="0" collapsed="false">
      <c r="A224" s="76" t="s">
        <v>220</v>
      </c>
      <c r="B224" s="76"/>
      <c r="C224" s="76" t="s">
        <v>221</v>
      </c>
      <c r="D224" s="76" t="s">
        <v>222</v>
      </c>
      <c r="E224" s="76" t="s">
        <v>223</v>
      </c>
      <c r="F224" s="76" t="s">
        <v>224</v>
      </c>
      <c r="G224" s="76" t="s">
        <v>225</v>
      </c>
      <c r="H224" s="59"/>
      <c r="I224" s="60"/>
      <c r="J224" s="60"/>
      <c r="K224" s="60"/>
    </row>
    <row r="225" s="56" customFormat="true" ht="54" hidden="false" customHeight="true" outlineLevel="0" collapsed="false">
      <c r="A225" s="69" t="s">
        <v>226</v>
      </c>
      <c r="B225" s="69" t="str">
        <f aca="false">F35</f>
        <v>Limpeza e Conservação</v>
      </c>
      <c r="C225" s="211" t="n">
        <f aca="false">F220</f>
        <v>6045.04315131962</v>
      </c>
      <c r="D225" s="69" t="n">
        <v>1</v>
      </c>
      <c r="E225" s="211" t="n">
        <f aca="false">C225*D225</f>
        <v>6045.04315131962</v>
      </c>
      <c r="F225" s="212" t="n">
        <v>1</v>
      </c>
      <c r="G225" s="211" t="n">
        <f aca="false">E225*F225</f>
        <v>6045.04315131962</v>
      </c>
      <c r="H225" s="59"/>
      <c r="I225" s="60"/>
      <c r="J225" s="60"/>
      <c r="K225" s="60"/>
    </row>
    <row r="226" s="56" customFormat="true" ht="13.9" hidden="false" customHeight="true" outlineLevel="0" collapsed="false">
      <c r="A226" s="76" t="s">
        <v>227</v>
      </c>
      <c r="B226" s="76"/>
      <c r="C226" s="76"/>
      <c r="D226" s="76"/>
      <c r="E226" s="76"/>
      <c r="F226" s="76"/>
      <c r="G226" s="213" t="n">
        <f aca="false">G225</f>
        <v>6045.04315131962</v>
      </c>
      <c r="H226" s="59"/>
      <c r="I226" s="60"/>
      <c r="J226" s="60"/>
      <c r="K226" s="60"/>
    </row>
    <row r="227" s="56" customFormat="true" ht="14.25" hidden="false" customHeight="true" outlineLevel="0" collapsed="false">
      <c r="A227" s="60"/>
      <c r="B227" s="60"/>
      <c r="C227" s="60"/>
      <c r="D227" s="60"/>
      <c r="E227" s="60"/>
      <c r="F227" s="60"/>
      <c r="G227" s="60"/>
      <c r="H227" s="59"/>
      <c r="I227" s="60"/>
      <c r="J227" s="60"/>
      <c r="K227" s="60"/>
    </row>
    <row r="228" s="56" customFormat="true" ht="15.75" hidden="false" customHeight="true" outlineLevel="0" collapsed="false">
      <c r="A228" s="107" t="s">
        <v>228</v>
      </c>
      <c r="B228" s="107"/>
      <c r="C228" s="107"/>
      <c r="D228" s="107"/>
      <c r="E228" s="107"/>
      <c r="F228" s="107"/>
      <c r="G228" s="107"/>
      <c r="H228" s="59"/>
      <c r="I228" s="60"/>
      <c r="J228" s="60"/>
      <c r="K228" s="60"/>
    </row>
    <row r="229" s="56" customFormat="true" ht="14.25" hidden="false" customHeight="false" outlineLevel="0" collapsed="false">
      <c r="A229" s="60"/>
      <c r="B229" s="60"/>
      <c r="C229" s="60"/>
      <c r="D229" s="60"/>
      <c r="E229" s="60"/>
      <c r="F229" s="60"/>
      <c r="G229" s="60"/>
      <c r="H229" s="59"/>
      <c r="I229" s="60"/>
      <c r="J229" s="60"/>
      <c r="K229" s="60"/>
    </row>
    <row r="230" s="56" customFormat="true" ht="14.1" hidden="false" customHeight="true" outlineLevel="0" collapsed="false">
      <c r="A230" s="187"/>
      <c r="B230" s="76" t="s">
        <v>229</v>
      </c>
      <c r="C230" s="76"/>
      <c r="D230" s="76"/>
      <c r="E230" s="76"/>
      <c r="F230" s="76"/>
      <c r="G230" s="76"/>
      <c r="H230" s="59"/>
      <c r="I230" s="60"/>
      <c r="J230" s="60"/>
      <c r="K230" s="60"/>
    </row>
    <row r="231" s="56" customFormat="true" ht="14.1" hidden="false" customHeight="true" outlineLevel="0" collapsed="false">
      <c r="A231" s="187"/>
      <c r="B231" s="214" t="s">
        <v>6</v>
      </c>
      <c r="C231" s="214"/>
      <c r="D231" s="214"/>
      <c r="E231" s="214"/>
      <c r="F231" s="76" t="s">
        <v>230</v>
      </c>
      <c r="G231" s="76"/>
      <c r="H231" s="59"/>
      <c r="I231" s="60"/>
      <c r="J231" s="60"/>
      <c r="K231" s="60"/>
    </row>
    <row r="232" s="56" customFormat="true" ht="14.25" hidden="false" customHeight="true" outlineLevel="0" collapsed="false">
      <c r="A232" s="111" t="s">
        <v>68</v>
      </c>
      <c r="B232" s="215" t="s">
        <v>231</v>
      </c>
      <c r="C232" s="215"/>
      <c r="D232" s="215"/>
      <c r="E232" s="215"/>
      <c r="F232" s="216" t="n">
        <f aca="false">E225</f>
        <v>6045.04315131962</v>
      </c>
      <c r="G232" s="216"/>
      <c r="H232" s="59"/>
      <c r="I232" s="60"/>
      <c r="J232" s="60"/>
      <c r="K232" s="60"/>
    </row>
    <row r="233" s="56" customFormat="true" ht="36" hidden="false" customHeight="true" outlineLevel="0" collapsed="false">
      <c r="A233" s="69" t="s">
        <v>71</v>
      </c>
      <c r="B233" s="215" t="s">
        <v>232</v>
      </c>
      <c r="C233" s="215"/>
      <c r="D233" s="215"/>
      <c r="E233" s="215"/>
      <c r="F233" s="216" t="n">
        <f aca="false">G226</f>
        <v>6045.04315131962</v>
      </c>
      <c r="G233" s="216"/>
      <c r="H233" s="59"/>
      <c r="I233" s="60"/>
      <c r="J233" s="60"/>
      <c r="K233" s="60"/>
    </row>
    <row r="234" s="56" customFormat="true" ht="43.5" hidden="false" customHeight="true" outlineLevel="0" collapsed="false">
      <c r="A234" s="69" t="s">
        <v>74</v>
      </c>
      <c r="B234" s="90" t="s">
        <v>233</v>
      </c>
      <c r="C234" s="90"/>
      <c r="D234" s="90"/>
      <c r="E234" s="90"/>
      <c r="F234" s="217" t="n">
        <f aca="false">F233*12</f>
        <v>72540.5178158354</v>
      </c>
      <c r="G234" s="217"/>
      <c r="H234" s="59"/>
      <c r="I234" s="60"/>
      <c r="J234" s="60"/>
      <c r="K234" s="60"/>
    </row>
    <row r="235" s="56" customFormat="true" ht="14.25" hidden="false" customHeight="true" outlineLevel="0" collapsed="false">
      <c r="A235" s="60"/>
      <c r="B235" s="60"/>
      <c r="C235" s="60"/>
      <c r="D235" s="60"/>
      <c r="E235" s="60"/>
      <c r="F235" s="60"/>
      <c r="G235" s="60"/>
      <c r="H235" s="59"/>
      <c r="I235" s="60"/>
      <c r="J235" s="60"/>
      <c r="K235" s="60"/>
    </row>
    <row r="236" s="56" customFormat="true" ht="14.25" hidden="false" customHeight="false" outlineLevel="0" collapsed="false">
      <c r="A236" s="218" t="s">
        <v>234</v>
      </c>
      <c r="B236" s="218"/>
      <c r="C236" s="218"/>
      <c r="D236" s="218"/>
      <c r="E236" s="218"/>
      <c r="F236" s="218"/>
      <c r="G236" s="218"/>
      <c r="H236" s="59"/>
      <c r="I236" s="60"/>
      <c r="J236" s="60"/>
      <c r="K236" s="60"/>
    </row>
    <row r="237" s="56" customFormat="true" ht="14.25" hidden="false" customHeight="false" outlineLevel="0" collapsed="false">
      <c r="H237" s="59"/>
      <c r="I237" s="60"/>
      <c r="J237" s="60"/>
      <c r="K237" s="60"/>
    </row>
    <row r="239" s="56" customFormat="true" ht="91.15" hidden="false" customHeight="true" outlineLevel="0" collapsed="false">
      <c r="A239" s="219" t="s">
        <v>235</v>
      </c>
      <c r="B239" s="219"/>
      <c r="C239" s="219"/>
      <c r="D239" s="219"/>
      <c r="E239" s="219"/>
      <c r="F239" s="219"/>
      <c r="G239" s="219"/>
      <c r="H239" s="57"/>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39375" right="0.39375" top="0.532638888888889" bottom="0.532638888888889" header="0.39375" footer="0.39375"/>
  <pageSetup paperSize="9" scale="85"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96"/>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A1" activeCellId="0" sqref="A1"/>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25"/>
    <col collapsed="false" customWidth="true" hidden="false" outlineLevel="0" max="3" min="3" style="0" width="12.79"/>
    <col collapsed="false" customWidth="true" hidden="false" outlineLevel="0" max="4" min="4" style="0" width="19"/>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6.13"/>
    <col collapsed="false" customWidth="true" hidden="false" outlineLevel="0" max="10" min="10" style="0" width="13.3"/>
    <col collapsed="false" customWidth="true" hidden="false" outlineLevel="0" max="11" min="11" style="0" width="19"/>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23" t="s">
        <v>240</v>
      </c>
      <c r="B1" s="223"/>
      <c r="C1" s="223"/>
      <c r="D1" s="223"/>
      <c r="E1" s="223"/>
      <c r="F1" s="223"/>
      <c r="G1" s="223"/>
      <c r="H1" s="223"/>
      <c r="I1" s="223"/>
      <c r="J1" s="223"/>
      <c r="K1" s="223"/>
      <c r="L1" s="223"/>
      <c r="M1" s="223"/>
    </row>
    <row r="2" customFormat="false" ht="14.25" hidden="false" customHeight="false" outlineLevel="0" collapsed="false">
      <c r="A2" s="223"/>
      <c r="B2" s="223"/>
      <c r="C2" s="223"/>
      <c r="D2" s="223"/>
      <c r="E2" s="223"/>
      <c r="F2" s="223"/>
      <c r="G2" s="223"/>
      <c r="H2" s="223"/>
      <c r="I2" s="223"/>
      <c r="J2" s="223"/>
      <c r="K2" s="223"/>
      <c r="L2" s="223"/>
      <c r="M2" s="223"/>
    </row>
    <row r="3" customFormat="false" ht="14.25" hidden="false" customHeight="false" outlineLevel="0" collapsed="false">
      <c r="A3" s="224" t="s">
        <v>241</v>
      </c>
      <c r="B3" s="224"/>
      <c r="C3" s="224"/>
      <c r="D3" s="224"/>
      <c r="E3" s="224"/>
      <c r="F3" s="224"/>
      <c r="G3" s="225"/>
      <c r="H3" s="226" t="s">
        <v>242</v>
      </c>
      <c r="I3" s="226"/>
      <c r="J3" s="226"/>
      <c r="K3" s="226"/>
      <c r="L3" s="226"/>
      <c r="M3" s="226"/>
    </row>
    <row r="4" customFormat="false" ht="33" hidden="false" customHeight="true" outlineLevel="0" collapsed="false">
      <c r="A4" s="227" t="s">
        <v>243</v>
      </c>
      <c r="B4" s="227" t="s">
        <v>244</v>
      </c>
      <c r="C4" s="227" t="s">
        <v>245</v>
      </c>
      <c r="D4" s="227" t="s">
        <v>246</v>
      </c>
      <c r="E4" s="227" t="s">
        <v>247</v>
      </c>
      <c r="F4" s="227" t="s">
        <v>248</v>
      </c>
      <c r="G4" s="225"/>
      <c r="H4" s="228" t="s">
        <v>243</v>
      </c>
      <c r="I4" s="227" t="s">
        <v>244</v>
      </c>
      <c r="J4" s="227" t="s">
        <v>245</v>
      </c>
      <c r="K4" s="227" t="s">
        <v>246</v>
      </c>
      <c r="L4" s="227" t="s">
        <v>247</v>
      </c>
      <c r="M4" s="227" t="s">
        <v>248</v>
      </c>
    </row>
    <row r="5" customFormat="false" ht="14.25" hidden="false" customHeight="false" outlineLevel="0" collapsed="false">
      <c r="A5" s="229" t="s">
        <v>249</v>
      </c>
      <c r="B5" s="230" t="n">
        <v>1</v>
      </c>
      <c r="C5" s="231" t="n">
        <f aca="false">'Dimensionamento de Serventes'!F10/'Dimensionamento de Serventes'!G10</f>
        <v>0.083594566353187</v>
      </c>
      <c r="D5" s="232" t="n">
        <f aca="false">'Dimensionamento de Serventes'!E42</f>
        <v>1.0324059861607</v>
      </c>
      <c r="E5" s="233" t="n">
        <f aca="false">'Servente SEM Insalubridade'!F219</f>
        <v>4832.98199757889</v>
      </c>
      <c r="F5" s="233" t="n">
        <f aca="false">(B5/B6)*C5*D5*E5</f>
        <v>0.521379262832531</v>
      </c>
      <c r="G5" s="225"/>
      <c r="H5" s="234" t="s">
        <v>249</v>
      </c>
      <c r="I5" s="230" t="n">
        <v>1</v>
      </c>
      <c r="J5" s="229" t="n">
        <f aca="false">'Dimensionamento de Serventes'!F11/'Dimensionamento de Serventes'!G11</f>
        <v>1</v>
      </c>
      <c r="K5" s="229" t="n">
        <f aca="false">D5</f>
        <v>1.0324059861607</v>
      </c>
      <c r="L5" s="233" t="n">
        <f aca="false">E5</f>
        <v>4832.98199757889</v>
      </c>
      <c r="M5" s="233" t="n">
        <f aca="false">(I5/I6)*J5*K5*L5</f>
        <v>6.23699943163416</v>
      </c>
    </row>
    <row r="6" customFormat="false" ht="14.25" hidden="false" customHeight="false" outlineLevel="0" collapsed="false">
      <c r="A6" s="229"/>
      <c r="B6" s="235" t="n">
        <f aca="false">'Dimensionamento de Serventes'!E10</f>
        <v>800</v>
      </c>
      <c r="C6" s="231"/>
      <c r="D6" s="232"/>
      <c r="E6" s="233"/>
      <c r="F6" s="233"/>
      <c r="G6" s="225"/>
      <c r="H6" s="234"/>
      <c r="I6" s="235" t="n">
        <f aca="false">'Dimensionamento de Serventes'!E11</f>
        <v>800</v>
      </c>
      <c r="J6" s="229"/>
      <c r="K6" s="229"/>
      <c r="L6" s="233"/>
      <c r="M6" s="233"/>
    </row>
    <row r="7" customFormat="false" ht="14.25" hidden="false" customHeight="false" outlineLevel="0" collapsed="false">
      <c r="A7" s="236" t="s">
        <v>250</v>
      </c>
      <c r="B7" s="236"/>
      <c r="C7" s="236"/>
      <c r="D7" s="236"/>
      <c r="E7" s="236"/>
      <c r="F7" s="237" t="n">
        <f aca="false">SUM(F5)</f>
        <v>0.521379262832531</v>
      </c>
      <c r="G7" s="225"/>
      <c r="H7" s="238" t="s">
        <v>250</v>
      </c>
      <c r="I7" s="238"/>
      <c r="J7" s="238"/>
      <c r="K7" s="238"/>
      <c r="L7" s="238"/>
      <c r="M7" s="237" t="n">
        <f aca="false">SUM(M5)</f>
        <v>6.23699943163416</v>
      </c>
    </row>
    <row r="8" customFormat="false" ht="14.25" hidden="false" customHeight="false" outlineLevel="0" collapsed="false">
      <c r="A8" s="225"/>
      <c r="B8" s="225"/>
      <c r="C8" s="225"/>
      <c r="D8" s="225"/>
      <c r="E8" s="225"/>
      <c r="F8" s="225"/>
      <c r="G8" s="225"/>
      <c r="H8" s="239"/>
      <c r="I8" s="239"/>
      <c r="J8" s="239"/>
      <c r="K8" s="239"/>
      <c r="L8" s="239"/>
      <c r="M8" s="239"/>
    </row>
    <row r="9" customFormat="false" ht="14.25" hidden="false" customHeight="false" outlineLevel="0" collapsed="false">
      <c r="A9" s="224" t="s">
        <v>251</v>
      </c>
      <c r="B9" s="224"/>
      <c r="C9" s="224"/>
      <c r="D9" s="224"/>
      <c r="E9" s="224"/>
      <c r="F9" s="224"/>
      <c r="G9" s="225"/>
      <c r="H9" s="226" t="s">
        <v>252</v>
      </c>
      <c r="I9" s="226"/>
      <c r="J9" s="226"/>
      <c r="K9" s="226"/>
      <c r="L9" s="226"/>
      <c r="M9" s="226"/>
    </row>
    <row r="10" customFormat="false" ht="33" hidden="false" customHeight="true" outlineLevel="0" collapsed="false">
      <c r="A10" s="227" t="s">
        <v>243</v>
      </c>
      <c r="B10" s="227" t="s">
        <v>244</v>
      </c>
      <c r="C10" s="227" t="s">
        <v>245</v>
      </c>
      <c r="D10" s="227" t="s">
        <v>246</v>
      </c>
      <c r="E10" s="227" t="s">
        <v>247</v>
      </c>
      <c r="F10" s="227" t="s">
        <v>248</v>
      </c>
      <c r="G10" s="225"/>
      <c r="H10" s="228" t="s">
        <v>243</v>
      </c>
      <c r="I10" s="227" t="s">
        <v>244</v>
      </c>
      <c r="J10" s="227" t="s">
        <v>245</v>
      </c>
      <c r="K10" s="227" t="s">
        <v>246</v>
      </c>
      <c r="L10" s="227" t="s">
        <v>247</v>
      </c>
      <c r="M10" s="227" t="s">
        <v>248</v>
      </c>
    </row>
    <row r="11" customFormat="false" ht="14.25" hidden="false" customHeight="false" outlineLevel="0" collapsed="false">
      <c r="A11" s="229" t="s">
        <v>249</v>
      </c>
      <c r="B11" s="230" t="n">
        <v>1</v>
      </c>
      <c r="C11" s="229" t="n">
        <f aca="false">'Dimensionamento de Serventes'!F12/'Dimensionamento de Serventes'!G12</f>
        <v>1</v>
      </c>
      <c r="D11" s="229" t="n">
        <f aca="false">D5</f>
        <v>1.0324059861607</v>
      </c>
      <c r="E11" s="233" t="n">
        <f aca="false">E5</f>
        <v>4832.98199757889</v>
      </c>
      <c r="F11" s="233" t="n">
        <f aca="false">(B11/B12)*C11*D11*E11</f>
        <v>13.8599987369648</v>
      </c>
      <c r="G11" s="225"/>
      <c r="H11" s="234" t="s">
        <v>249</v>
      </c>
      <c r="I11" s="230" t="n">
        <v>1</v>
      </c>
      <c r="J11" s="229" t="n">
        <f aca="false">'Dimensionamento de Serventes'!F13/'Dimensionamento de Serventes'!G13</f>
        <v>0.167189132706374</v>
      </c>
      <c r="K11" s="229" t="n">
        <f aca="false">D5</f>
        <v>1.0324059861607</v>
      </c>
      <c r="L11" s="233" t="n">
        <f aca="false">E5</f>
        <v>4832.98199757889</v>
      </c>
      <c r="M11" s="233" t="n">
        <f aca="false">(I11/I12)*J11*K11*L11</f>
        <v>0.5561378803547</v>
      </c>
    </row>
    <row r="12" customFormat="false" ht="14.25" hidden="false" customHeight="false" outlineLevel="0" collapsed="false">
      <c r="A12" s="229"/>
      <c r="B12" s="235" t="n">
        <f aca="false">'Dimensionamento de Serventes'!E12</f>
        <v>360</v>
      </c>
      <c r="C12" s="229"/>
      <c r="D12" s="229"/>
      <c r="E12" s="233"/>
      <c r="F12" s="233"/>
      <c r="G12" s="225"/>
      <c r="H12" s="234"/>
      <c r="I12" s="235" t="n">
        <f aca="false">'Dimensionamento de Serventes'!E13</f>
        <v>1500</v>
      </c>
      <c r="J12" s="229"/>
      <c r="K12" s="229"/>
      <c r="L12" s="233"/>
      <c r="M12" s="233"/>
    </row>
    <row r="13" customFormat="false" ht="14.25" hidden="false" customHeight="false" outlineLevel="0" collapsed="false">
      <c r="A13" s="236" t="s">
        <v>250</v>
      </c>
      <c r="B13" s="236"/>
      <c r="C13" s="236"/>
      <c r="D13" s="236"/>
      <c r="E13" s="236"/>
      <c r="F13" s="237" t="n">
        <f aca="false">SUM(F11)</f>
        <v>13.8599987369648</v>
      </c>
      <c r="G13" s="225"/>
      <c r="H13" s="238" t="s">
        <v>250</v>
      </c>
      <c r="I13" s="238"/>
      <c r="J13" s="238"/>
      <c r="K13" s="238"/>
      <c r="L13" s="238"/>
      <c r="M13" s="237" t="n">
        <f aca="false">SUM(M11)</f>
        <v>0.5561378803547</v>
      </c>
    </row>
    <row r="14" customFormat="false" ht="14.25" hidden="false" customHeight="false" outlineLevel="0" collapsed="false">
      <c r="A14" s="225"/>
      <c r="B14" s="225"/>
      <c r="C14" s="225"/>
      <c r="D14" s="225"/>
      <c r="E14" s="225"/>
      <c r="F14" s="225"/>
      <c r="G14" s="225"/>
      <c r="H14" s="239"/>
      <c r="I14" s="239"/>
      <c r="J14" s="239"/>
      <c r="K14" s="239"/>
      <c r="L14" s="239"/>
      <c r="M14" s="239"/>
    </row>
    <row r="15" customFormat="false" ht="14.25" hidden="false" customHeight="false" outlineLevel="0" collapsed="false">
      <c r="A15" s="224" t="s">
        <v>253</v>
      </c>
      <c r="B15" s="224"/>
      <c r="C15" s="224"/>
      <c r="D15" s="224"/>
      <c r="E15" s="224"/>
      <c r="F15" s="224"/>
      <c r="G15" s="225"/>
      <c r="H15" s="226" t="s">
        <v>254</v>
      </c>
      <c r="I15" s="226"/>
      <c r="J15" s="226"/>
      <c r="K15" s="226"/>
      <c r="L15" s="226"/>
      <c r="M15" s="226"/>
    </row>
    <row r="16" customFormat="false" ht="33" hidden="false" customHeight="true" outlineLevel="0" collapsed="false">
      <c r="A16" s="227" t="s">
        <v>243</v>
      </c>
      <c r="B16" s="227" t="s">
        <v>244</v>
      </c>
      <c r="C16" s="227" t="s">
        <v>245</v>
      </c>
      <c r="D16" s="227" t="s">
        <v>246</v>
      </c>
      <c r="E16" s="227" t="s">
        <v>247</v>
      </c>
      <c r="F16" s="227" t="s">
        <v>248</v>
      </c>
      <c r="G16" s="225"/>
      <c r="H16" s="228" t="s">
        <v>243</v>
      </c>
      <c r="I16" s="227" t="s">
        <v>244</v>
      </c>
      <c r="J16" s="227" t="s">
        <v>245</v>
      </c>
      <c r="K16" s="227" t="s">
        <v>246</v>
      </c>
      <c r="L16" s="227" t="s">
        <v>247</v>
      </c>
      <c r="M16" s="227" t="s">
        <v>248</v>
      </c>
    </row>
    <row r="17" customFormat="false" ht="14.25" hidden="false" customHeight="false" outlineLevel="0" collapsed="false">
      <c r="A17" s="229" t="s">
        <v>249</v>
      </c>
      <c r="B17" s="230" t="n">
        <v>1</v>
      </c>
      <c r="C17" s="229" t="n">
        <f aca="false">'Dimensionamento de Serventes'!F14/'Dimensionamento de Serventes'!G14</f>
        <v>0.5</v>
      </c>
      <c r="D17" s="232" t="n">
        <f aca="false">D5</f>
        <v>1.0324059861607</v>
      </c>
      <c r="E17" s="233" t="n">
        <f aca="false">E5</f>
        <v>4832.98199757889</v>
      </c>
      <c r="F17" s="233" t="n">
        <f aca="false">(B17/B18)*C17*D17*E17</f>
        <v>2.49479977265366</v>
      </c>
      <c r="G17" s="225"/>
      <c r="H17" s="234" t="s">
        <v>249</v>
      </c>
      <c r="I17" s="230" t="n">
        <v>1</v>
      </c>
      <c r="J17" s="229" t="n">
        <f aca="false">'Dimensionamento de Serventes'!F15/'Dimensionamento de Serventes'!G15</f>
        <v>1</v>
      </c>
      <c r="K17" s="229" t="n">
        <f aca="false">'Dimensionamento de Serventes'!E41</f>
        <v>1.06761565836299</v>
      </c>
      <c r="L17" s="233" t="n">
        <f aca="false">'Servente COM Insalubridade'!F220</f>
        <v>6045.04315131962</v>
      </c>
      <c r="M17" s="233" t="n">
        <f aca="false">(I17/I18)*J17*K17*L17</f>
        <v>21.5126090794292</v>
      </c>
    </row>
    <row r="18" customFormat="false" ht="14.25" hidden="false" customHeight="false" outlineLevel="0" collapsed="false">
      <c r="A18" s="229"/>
      <c r="B18" s="235" t="n">
        <f aca="false">'Dimensionamento de Serventes'!E14</f>
        <v>1000</v>
      </c>
      <c r="C18" s="229"/>
      <c r="D18" s="229"/>
      <c r="E18" s="233"/>
      <c r="F18" s="233"/>
      <c r="G18" s="225"/>
      <c r="H18" s="234"/>
      <c r="I18" s="235" t="n">
        <f aca="false">'Dimensionamento de Serventes'!E15</f>
        <v>300</v>
      </c>
      <c r="J18" s="229"/>
      <c r="K18" s="229"/>
      <c r="L18" s="233"/>
      <c r="M18" s="233"/>
    </row>
    <row r="19" customFormat="false" ht="14.25" hidden="false" customHeight="false" outlineLevel="0" collapsed="false">
      <c r="A19" s="236" t="s">
        <v>250</v>
      </c>
      <c r="B19" s="236"/>
      <c r="C19" s="236"/>
      <c r="D19" s="236"/>
      <c r="E19" s="236"/>
      <c r="F19" s="237" t="n">
        <f aca="false">SUM(F17)</f>
        <v>2.49479977265366</v>
      </c>
      <c r="G19" s="225"/>
      <c r="H19" s="238" t="s">
        <v>250</v>
      </c>
      <c r="I19" s="238"/>
      <c r="J19" s="238"/>
      <c r="K19" s="238"/>
      <c r="L19" s="238"/>
      <c r="M19" s="237" t="n">
        <f aca="false">SUM(M17)</f>
        <v>21.5126090794292</v>
      </c>
    </row>
    <row r="31" customFormat="false" ht="14.25" hidden="false" customHeight="false" outlineLevel="0" collapsed="false">
      <c r="A31" s="240"/>
      <c r="B31" s="240"/>
      <c r="C31" s="240"/>
      <c r="D31" s="240"/>
      <c r="E31" s="240"/>
      <c r="F31" s="240"/>
      <c r="G31" s="240"/>
      <c r="H31" s="240"/>
      <c r="I31" s="240"/>
      <c r="J31" s="240"/>
      <c r="K31" s="240"/>
      <c r="L31" s="240"/>
      <c r="M31" s="240"/>
    </row>
    <row r="32" customFormat="false" ht="14.25" hidden="false" customHeight="false" outlineLevel="0" collapsed="false">
      <c r="A32" s="240"/>
      <c r="B32" s="240"/>
      <c r="C32" s="240"/>
      <c r="D32" s="240"/>
      <c r="E32" s="240"/>
      <c r="F32" s="240"/>
      <c r="G32" s="240"/>
      <c r="H32" s="240"/>
      <c r="I32" s="240"/>
      <c r="J32" s="240"/>
      <c r="K32" s="240"/>
      <c r="L32" s="240"/>
      <c r="M32" s="240"/>
    </row>
    <row r="33" customFormat="false" ht="14.25" hidden="false" customHeight="false" outlineLevel="0" collapsed="false">
      <c r="A33" s="240"/>
      <c r="B33" s="240"/>
      <c r="C33" s="240"/>
      <c r="D33" s="240"/>
      <c r="E33" s="240"/>
      <c r="F33" s="240"/>
      <c r="G33" s="240"/>
      <c r="H33" s="240"/>
      <c r="I33" s="240"/>
      <c r="J33" s="240"/>
      <c r="K33" s="240"/>
      <c r="L33" s="240"/>
      <c r="M33" s="240"/>
    </row>
    <row r="34" customFormat="false" ht="14.25" hidden="false" customHeight="false" outlineLevel="0" collapsed="false">
      <c r="A34" s="240"/>
      <c r="B34" s="240"/>
      <c r="C34" s="240"/>
      <c r="D34" s="240"/>
      <c r="E34" s="240"/>
      <c r="F34" s="240"/>
      <c r="G34" s="240"/>
      <c r="H34" s="240"/>
      <c r="I34" s="240"/>
      <c r="J34" s="240"/>
      <c r="K34" s="240"/>
      <c r="L34" s="240"/>
      <c r="M34" s="240"/>
    </row>
    <row r="35" customFormat="false" ht="14.25" hidden="false" customHeight="false" outlineLevel="0" collapsed="false">
      <c r="A35" s="240"/>
      <c r="B35" s="240"/>
      <c r="C35" s="240"/>
      <c r="D35" s="240"/>
      <c r="E35" s="240"/>
      <c r="F35" s="240"/>
      <c r="G35" s="240"/>
      <c r="H35" s="240"/>
      <c r="I35" s="240"/>
      <c r="J35" s="240"/>
      <c r="K35" s="240"/>
      <c r="L35" s="240"/>
      <c r="M35" s="240"/>
    </row>
    <row r="36" customFormat="false" ht="14.25" hidden="false" customHeight="false" outlineLevel="0" collapsed="false">
      <c r="A36" s="240"/>
      <c r="B36" s="240"/>
      <c r="C36" s="240"/>
      <c r="D36" s="240"/>
      <c r="E36" s="240"/>
      <c r="F36" s="240"/>
      <c r="G36" s="240"/>
      <c r="H36" s="240"/>
      <c r="I36" s="240"/>
      <c r="J36" s="240"/>
      <c r="K36" s="240"/>
      <c r="L36" s="240"/>
      <c r="M36" s="240"/>
    </row>
    <row r="37" customFormat="false" ht="14.25" hidden="false" customHeight="false" outlineLevel="0" collapsed="false">
      <c r="A37" s="240"/>
      <c r="B37" s="240"/>
      <c r="C37" s="240"/>
      <c r="D37" s="240"/>
      <c r="E37" s="240"/>
      <c r="F37" s="240"/>
      <c r="G37" s="240"/>
      <c r="H37" s="240"/>
      <c r="I37" s="240"/>
      <c r="J37" s="240"/>
      <c r="K37" s="240"/>
      <c r="L37" s="240"/>
      <c r="M37" s="240"/>
    </row>
    <row r="38" customFormat="false" ht="14.25" hidden="false" customHeight="false" outlineLevel="0" collapsed="false">
      <c r="A38" s="240"/>
      <c r="B38" s="240"/>
      <c r="C38" s="240"/>
      <c r="D38" s="240"/>
      <c r="E38" s="240"/>
      <c r="F38" s="240"/>
      <c r="G38" s="240"/>
      <c r="H38" s="240"/>
      <c r="I38" s="240"/>
      <c r="J38" s="240"/>
      <c r="K38" s="240"/>
      <c r="L38" s="240"/>
      <c r="M38" s="240"/>
    </row>
    <row r="39" customFormat="false" ht="14.25" hidden="false" customHeight="false" outlineLevel="0" collapsed="false">
      <c r="A39" s="240"/>
      <c r="B39" s="240"/>
      <c r="C39" s="240"/>
      <c r="D39" s="240"/>
      <c r="E39" s="240"/>
      <c r="F39" s="240"/>
      <c r="G39" s="240"/>
      <c r="H39" s="240"/>
      <c r="I39" s="240"/>
      <c r="J39" s="240"/>
      <c r="K39" s="240"/>
      <c r="L39" s="240"/>
      <c r="M39" s="240"/>
    </row>
    <row r="40" customFormat="false" ht="14.25" hidden="false" customHeight="false" outlineLevel="0" collapsed="false">
      <c r="A40" s="240"/>
      <c r="B40" s="240"/>
      <c r="C40" s="240"/>
      <c r="D40" s="240"/>
      <c r="E40" s="240"/>
      <c r="F40" s="240"/>
      <c r="G40" s="240"/>
      <c r="H40" s="240"/>
      <c r="I40" s="240"/>
      <c r="J40" s="240"/>
      <c r="K40" s="240"/>
      <c r="L40" s="240"/>
      <c r="M40" s="240"/>
    </row>
    <row r="41" customFormat="false" ht="14.25" hidden="false" customHeight="false" outlineLevel="0" collapsed="false">
      <c r="A41" s="240"/>
      <c r="B41" s="240"/>
      <c r="C41" s="240"/>
      <c r="D41" s="240"/>
      <c r="E41" s="240"/>
      <c r="F41" s="240"/>
      <c r="G41" s="240"/>
      <c r="H41" s="240"/>
      <c r="I41" s="240"/>
      <c r="J41" s="240"/>
      <c r="K41" s="240"/>
      <c r="L41" s="240"/>
      <c r="M41" s="240"/>
    </row>
    <row r="42" customFormat="false" ht="14.25" hidden="false" customHeight="false" outlineLevel="0" collapsed="false">
      <c r="A42" s="240"/>
      <c r="B42" s="240"/>
      <c r="C42" s="240"/>
      <c r="D42" s="240"/>
      <c r="E42" s="240"/>
      <c r="F42" s="240"/>
      <c r="G42" s="240"/>
      <c r="H42" s="240"/>
      <c r="I42" s="240"/>
      <c r="J42" s="240"/>
      <c r="K42" s="240"/>
      <c r="L42" s="240"/>
      <c r="M42" s="240"/>
    </row>
    <row r="43" customFormat="false" ht="14.25" hidden="false" customHeight="false" outlineLevel="0" collapsed="false">
      <c r="A43" s="240"/>
      <c r="B43" s="240"/>
      <c r="C43" s="240"/>
      <c r="D43" s="240"/>
      <c r="E43" s="240"/>
      <c r="F43" s="240"/>
      <c r="G43" s="240"/>
      <c r="H43" s="240"/>
      <c r="I43" s="240"/>
      <c r="J43" s="240"/>
      <c r="K43" s="240"/>
      <c r="L43" s="240"/>
      <c r="M43" s="240"/>
    </row>
    <row r="44" customFormat="false" ht="14.25" hidden="false" customHeight="false" outlineLevel="0" collapsed="false">
      <c r="A44" s="240"/>
      <c r="B44" s="240"/>
      <c r="C44" s="240"/>
      <c r="D44" s="240"/>
      <c r="E44" s="240"/>
      <c r="F44" s="240"/>
      <c r="G44" s="240"/>
      <c r="H44" s="240"/>
      <c r="I44" s="240"/>
      <c r="J44" s="240"/>
      <c r="K44" s="240"/>
      <c r="L44" s="240"/>
      <c r="M44" s="240"/>
    </row>
    <row r="45" customFormat="false" ht="14.25" hidden="false" customHeight="false" outlineLevel="0" collapsed="false">
      <c r="A45" s="240"/>
      <c r="B45" s="240"/>
      <c r="C45" s="240"/>
      <c r="D45" s="240"/>
      <c r="E45" s="240"/>
      <c r="F45" s="240"/>
      <c r="G45" s="240"/>
      <c r="H45" s="240"/>
      <c r="I45" s="240"/>
      <c r="J45" s="240"/>
      <c r="K45" s="240"/>
      <c r="L45" s="240"/>
      <c r="M45" s="240"/>
    </row>
    <row r="46" customFormat="false" ht="14.25" hidden="false" customHeight="false" outlineLevel="0" collapsed="false">
      <c r="A46" s="240"/>
      <c r="B46" s="240"/>
      <c r="C46" s="240"/>
      <c r="D46" s="240"/>
      <c r="E46" s="240"/>
      <c r="F46" s="240"/>
      <c r="G46" s="240"/>
      <c r="H46" s="240"/>
      <c r="I46" s="240"/>
      <c r="J46" s="240"/>
      <c r="K46" s="240"/>
      <c r="L46" s="240"/>
      <c r="M46" s="240"/>
    </row>
    <row r="47" customFormat="false" ht="14.25" hidden="false" customHeight="false" outlineLevel="0" collapsed="false">
      <c r="A47" s="240"/>
      <c r="B47" s="240"/>
      <c r="C47" s="240"/>
      <c r="D47" s="240"/>
      <c r="E47" s="240"/>
      <c r="F47" s="240"/>
      <c r="G47" s="240"/>
      <c r="H47" s="240"/>
      <c r="I47" s="240"/>
      <c r="J47" s="240"/>
      <c r="K47" s="240"/>
      <c r="L47" s="240"/>
      <c r="M47" s="240"/>
    </row>
    <row r="48" customFormat="false" ht="14.25" hidden="false" customHeight="false" outlineLevel="0" collapsed="false">
      <c r="A48" s="240"/>
      <c r="B48" s="240"/>
      <c r="C48" s="240"/>
      <c r="D48" s="240"/>
      <c r="E48" s="240"/>
      <c r="F48" s="240"/>
      <c r="G48" s="240"/>
      <c r="H48" s="240"/>
      <c r="I48" s="240"/>
      <c r="J48" s="240"/>
      <c r="K48" s="240"/>
      <c r="L48" s="240"/>
      <c r="M48" s="240"/>
    </row>
    <row r="49" customFormat="false" ht="14.25" hidden="false" customHeight="false" outlineLevel="0" collapsed="false">
      <c r="A49" s="240"/>
      <c r="B49" s="240"/>
      <c r="C49" s="240"/>
      <c r="D49" s="240"/>
      <c r="E49" s="240"/>
      <c r="F49" s="240"/>
      <c r="G49" s="240"/>
      <c r="H49" s="240"/>
      <c r="I49" s="240"/>
      <c r="J49" s="240"/>
      <c r="K49" s="240"/>
      <c r="L49" s="240"/>
      <c r="M49" s="240"/>
    </row>
    <row r="50" customFormat="false" ht="14.25" hidden="false" customHeight="false" outlineLevel="0" collapsed="false">
      <c r="A50" s="240"/>
      <c r="B50" s="240"/>
      <c r="C50" s="240"/>
      <c r="D50" s="240"/>
      <c r="E50" s="240"/>
      <c r="F50" s="240"/>
      <c r="G50" s="240"/>
      <c r="H50" s="240"/>
      <c r="I50" s="240"/>
      <c r="J50" s="240"/>
      <c r="K50" s="240"/>
      <c r="L50" s="240"/>
      <c r="M50" s="240"/>
    </row>
    <row r="51" customFormat="false" ht="14.25" hidden="false" customHeight="false" outlineLevel="0" collapsed="false">
      <c r="A51" s="240"/>
      <c r="B51" s="240"/>
      <c r="C51" s="240"/>
      <c r="D51" s="240"/>
      <c r="E51" s="240"/>
      <c r="F51" s="240"/>
      <c r="G51" s="240"/>
      <c r="H51" s="240"/>
      <c r="I51" s="240"/>
      <c r="J51" s="240"/>
      <c r="K51" s="240"/>
      <c r="L51" s="240"/>
      <c r="M51" s="240"/>
    </row>
    <row r="52" customFormat="false" ht="14.25" hidden="false" customHeight="false" outlineLevel="0" collapsed="false">
      <c r="A52" s="240"/>
      <c r="B52" s="240"/>
      <c r="C52" s="240"/>
      <c r="D52" s="240"/>
      <c r="E52" s="240"/>
      <c r="F52" s="240"/>
      <c r="G52" s="240"/>
      <c r="H52" s="240"/>
      <c r="I52" s="240"/>
      <c r="J52" s="240"/>
      <c r="K52" s="240"/>
      <c r="L52" s="240"/>
      <c r="M52" s="240"/>
    </row>
    <row r="53" customFormat="false" ht="14.25" hidden="false" customHeight="false" outlineLevel="0" collapsed="false">
      <c r="A53" s="240"/>
      <c r="B53" s="240"/>
      <c r="C53" s="240"/>
      <c r="D53" s="240"/>
      <c r="E53" s="240"/>
      <c r="F53" s="240"/>
      <c r="G53" s="240"/>
      <c r="H53" s="240"/>
      <c r="I53" s="240"/>
      <c r="J53" s="240"/>
      <c r="K53" s="240"/>
      <c r="L53" s="240"/>
      <c r="M53" s="240"/>
    </row>
    <row r="54" customFormat="false" ht="14.25" hidden="false" customHeight="false" outlineLevel="0" collapsed="false">
      <c r="A54" s="240"/>
      <c r="B54" s="240"/>
      <c r="C54" s="240"/>
      <c r="D54" s="240"/>
      <c r="E54" s="240"/>
      <c r="F54" s="240"/>
      <c r="G54" s="240"/>
      <c r="H54" s="240"/>
      <c r="I54" s="240"/>
      <c r="J54" s="240"/>
      <c r="K54" s="240"/>
      <c r="L54" s="240"/>
      <c r="M54" s="240"/>
    </row>
    <row r="55" customFormat="false" ht="14.25" hidden="false" customHeight="false" outlineLevel="0" collapsed="false">
      <c r="A55" s="240"/>
      <c r="B55" s="240"/>
      <c r="C55" s="240"/>
      <c r="D55" s="240"/>
      <c r="E55" s="240"/>
      <c r="F55" s="240"/>
      <c r="G55" s="240"/>
      <c r="H55" s="240"/>
      <c r="I55" s="240"/>
      <c r="J55" s="240"/>
      <c r="K55" s="240"/>
      <c r="L55" s="240"/>
      <c r="M55" s="240"/>
    </row>
    <row r="56" customFormat="false" ht="14.25" hidden="false" customHeight="false" outlineLevel="0" collapsed="false">
      <c r="A56" s="240"/>
      <c r="B56" s="240"/>
      <c r="C56" s="240"/>
      <c r="D56" s="240"/>
      <c r="E56" s="240"/>
      <c r="F56" s="240"/>
      <c r="G56" s="240"/>
      <c r="H56" s="240"/>
      <c r="I56" s="240"/>
      <c r="J56" s="240"/>
      <c r="K56" s="240"/>
      <c r="L56" s="240"/>
      <c r="M56" s="240"/>
    </row>
    <row r="57" customFormat="false" ht="14.25" hidden="false" customHeight="false" outlineLevel="0" collapsed="false">
      <c r="A57" s="240"/>
      <c r="B57" s="240"/>
      <c r="C57" s="240"/>
      <c r="D57" s="240"/>
      <c r="E57" s="240"/>
      <c r="F57" s="240"/>
      <c r="G57" s="240"/>
      <c r="H57" s="240"/>
      <c r="I57" s="240"/>
      <c r="J57" s="240"/>
      <c r="K57" s="240"/>
      <c r="L57" s="240"/>
      <c r="M57" s="240"/>
    </row>
    <row r="58" customFormat="false" ht="14.25" hidden="false" customHeight="false" outlineLevel="0" collapsed="false">
      <c r="A58" s="240"/>
      <c r="B58" s="240"/>
      <c r="C58" s="240"/>
      <c r="D58" s="240"/>
      <c r="E58" s="240"/>
      <c r="F58" s="240"/>
      <c r="G58" s="240"/>
      <c r="H58" s="240"/>
      <c r="I58" s="240"/>
      <c r="J58" s="240"/>
      <c r="K58" s="240"/>
      <c r="L58" s="240"/>
      <c r="M58" s="240"/>
    </row>
    <row r="59" customFormat="false" ht="14.25" hidden="false" customHeight="false" outlineLevel="0" collapsed="false">
      <c r="A59" s="240"/>
      <c r="B59" s="240"/>
      <c r="C59" s="240"/>
      <c r="D59" s="240"/>
      <c r="E59" s="240"/>
      <c r="F59" s="240"/>
      <c r="G59" s="240"/>
      <c r="H59" s="240"/>
      <c r="I59" s="240"/>
      <c r="J59" s="240"/>
      <c r="K59" s="240"/>
      <c r="L59" s="240"/>
      <c r="M59" s="240"/>
    </row>
    <row r="60" customFormat="false" ht="14.25" hidden="false" customHeight="false" outlineLevel="0" collapsed="false">
      <c r="A60" s="240"/>
      <c r="B60" s="240"/>
      <c r="C60" s="240"/>
      <c r="D60" s="240"/>
      <c r="E60" s="240"/>
      <c r="F60" s="240"/>
      <c r="G60" s="240"/>
      <c r="H60" s="240"/>
      <c r="I60" s="240"/>
      <c r="J60" s="240"/>
      <c r="K60" s="240"/>
      <c r="L60" s="240"/>
      <c r="M60" s="240"/>
    </row>
    <row r="61" customFormat="false" ht="14.25" hidden="false" customHeight="false" outlineLevel="0" collapsed="false">
      <c r="A61" s="240"/>
      <c r="B61" s="240"/>
      <c r="C61" s="240"/>
      <c r="D61" s="240"/>
      <c r="E61" s="240"/>
      <c r="F61" s="240"/>
      <c r="G61" s="240"/>
      <c r="H61" s="240"/>
      <c r="I61" s="240"/>
      <c r="J61" s="240"/>
      <c r="K61" s="240"/>
      <c r="L61" s="240"/>
      <c r="M61" s="240"/>
    </row>
    <row r="62" customFormat="false" ht="14.25" hidden="false" customHeight="false" outlineLevel="0" collapsed="false">
      <c r="A62" s="240"/>
      <c r="B62" s="240"/>
      <c r="C62" s="240"/>
      <c r="D62" s="240"/>
      <c r="E62" s="240"/>
      <c r="F62" s="240"/>
      <c r="G62" s="240"/>
      <c r="H62" s="240"/>
      <c r="I62" s="240"/>
      <c r="J62" s="240"/>
      <c r="K62" s="240"/>
      <c r="L62" s="240"/>
      <c r="M62" s="240"/>
    </row>
    <row r="63" customFormat="false" ht="14.25" hidden="false" customHeight="false" outlineLevel="0" collapsed="false">
      <c r="A63" s="240"/>
      <c r="B63" s="240"/>
      <c r="C63" s="240"/>
      <c r="D63" s="240"/>
      <c r="E63" s="240"/>
      <c r="F63" s="240"/>
      <c r="G63" s="240"/>
      <c r="H63" s="240"/>
      <c r="I63" s="240"/>
      <c r="J63" s="240"/>
      <c r="K63" s="240"/>
      <c r="L63" s="240"/>
      <c r="M63" s="240"/>
    </row>
    <row r="64" customFormat="false" ht="14.25" hidden="false" customHeight="false" outlineLevel="0" collapsed="false">
      <c r="A64" s="240"/>
      <c r="B64" s="240"/>
      <c r="C64" s="240"/>
      <c r="D64" s="240"/>
      <c r="E64" s="240"/>
      <c r="F64" s="240"/>
      <c r="G64" s="240"/>
      <c r="H64" s="240"/>
      <c r="I64" s="240"/>
      <c r="J64" s="240"/>
      <c r="K64" s="240"/>
      <c r="L64" s="240"/>
      <c r="M64" s="240"/>
    </row>
    <row r="65" customFormat="false" ht="14.25" hidden="false" customHeight="false" outlineLevel="0" collapsed="false">
      <c r="A65" s="240"/>
      <c r="B65" s="240"/>
      <c r="C65" s="240"/>
      <c r="D65" s="240"/>
      <c r="E65" s="240"/>
      <c r="F65" s="240"/>
      <c r="G65" s="240"/>
      <c r="H65" s="240"/>
      <c r="I65" s="240"/>
      <c r="J65" s="240"/>
      <c r="K65" s="240"/>
      <c r="L65" s="240"/>
      <c r="M65" s="240"/>
    </row>
    <row r="66" customFormat="false" ht="14.25" hidden="false" customHeight="false" outlineLevel="0" collapsed="false">
      <c r="A66" s="240"/>
      <c r="B66" s="240"/>
      <c r="C66" s="240"/>
      <c r="D66" s="240"/>
      <c r="E66" s="240"/>
      <c r="F66" s="240"/>
      <c r="G66" s="240"/>
      <c r="H66" s="240"/>
      <c r="I66" s="240"/>
      <c r="J66" s="240"/>
      <c r="K66" s="240"/>
      <c r="L66" s="240"/>
      <c r="M66" s="240"/>
    </row>
    <row r="67" customFormat="false" ht="14.25" hidden="false" customHeight="false" outlineLevel="0" collapsed="false">
      <c r="A67" s="240"/>
      <c r="B67" s="240"/>
      <c r="C67" s="240"/>
      <c r="D67" s="240"/>
      <c r="E67" s="240"/>
      <c r="F67" s="240"/>
      <c r="G67" s="240"/>
      <c r="H67" s="240"/>
      <c r="I67" s="240"/>
      <c r="J67" s="240"/>
      <c r="K67" s="240"/>
      <c r="L67" s="240"/>
      <c r="M67" s="240"/>
    </row>
    <row r="68" customFormat="false" ht="14.25" hidden="false" customHeight="false" outlineLevel="0" collapsed="false">
      <c r="A68" s="240"/>
      <c r="B68" s="240"/>
      <c r="C68" s="240"/>
      <c r="D68" s="240"/>
      <c r="E68" s="240"/>
      <c r="F68" s="240"/>
      <c r="G68" s="240"/>
      <c r="H68" s="240"/>
      <c r="I68" s="240"/>
      <c r="J68" s="240"/>
      <c r="K68" s="240"/>
      <c r="L68" s="240"/>
      <c r="M68" s="240"/>
    </row>
    <row r="69" customFormat="false" ht="14.25" hidden="false" customHeight="false" outlineLevel="0" collapsed="false">
      <c r="A69" s="240"/>
      <c r="B69" s="240"/>
      <c r="C69" s="240"/>
      <c r="D69" s="240"/>
      <c r="E69" s="240"/>
      <c r="F69" s="240"/>
      <c r="G69" s="240"/>
      <c r="H69" s="240"/>
      <c r="I69" s="240"/>
      <c r="J69" s="240"/>
      <c r="K69" s="240"/>
      <c r="L69" s="240"/>
      <c r="M69" s="240"/>
    </row>
    <row r="70" customFormat="false" ht="14.25" hidden="false" customHeight="false" outlineLevel="0" collapsed="false">
      <c r="A70" s="240"/>
      <c r="B70" s="240"/>
      <c r="C70" s="240"/>
      <c r="D70" s="240"/>
      <c r="E70" s="240"/>
      <c r="F70" s="240"/>
      <c r="G70" s="240"/>
      <c r="H70" s="240"/>
      <c r="I70" s="240"/>
      <c r="J70" s="240"/>
      <c r="K70" s="240"/>
      <c r="L70" s="240"/>
      <c r="M70" s="240"/>
    </row>
    <row r="71" customFormat="false" ht="14.25" hidden="false" customHeight="false" outlineLevel="0" collapsed="false">
      <c r="A71" s="240"/>
      <c r="B71" s="240"/>
      <c r="C71" s="240"/>
      <c r="D71" s="240"/>
      <c r="E71" s="240"/>
      <c r="F71" s="240"/>
      <c r="G71" s="240"/>
      <c r="H71" s="240"/>
      <c r="I71" s="240"/>
      <c r="J71" s="240"/>
      <c r="K71" s="240"/>
      <c r="L71" s="240"/>
      <c r="M71" s="240"/>
    </row>
    <row r="72" customFormat="false" ht="14.25" hidden="false" customHeight="false" outlineLevel="0" collapsed="false">
      <c r="A72" s="240"/>
      <c r="B72" s="240"/>
      <c r="C72" s="240"/>
      <c r="D72" s="240"/>
      <c r="E72" s="240"/>
      <c r="F72" s="240"/>
      <c r="G72" s="240"/>
      <c r="H72" s="240"/>
      <c r="I72" s="240"/>
      <c r="J72" s="240"/>
      <c r="K72" s="240"/>
      <c r="L72" s="240"/>
      <c r="M72" s="240"/>
    </row>
    <row r="73" customFormat="false" ht="14.25" hidden="false" customHeight="false" outlineLevel="0" collapsed="false">
      <c r="A73" s="240"/>
      <c r="B73" s="240"/>
      <c r="C73" s="240"/>
      <c r="D73" s="240"/>
      <c r="E73" s="240"/>
      <c r="F73" s="240"/>
      <c r="G73" s="240"/>
      <c r="H73" s="240"/>
      <c r="I73" s="240"/>
      <c r="J73" s="240"/>
      <c r="K73" s="240"/>
      <c r="L73" s="240"/>
      <c r="M73" s="240"/>
    </row>
    <row r="74" customFormat="false" ht="14.25" hidden="false" customHeight="false" outlineLevel="0" collapsed="false">
      <c r="A74" s="240"/>
      <c r="B74" s="240"/>
      <c r="C74" s="240"/>
      <c r="D74" s="240"/>
      <c r="E74" s="240"/>
      <c r="F74" s="240"/>
      <c r="G74" s="240"/>
      <c r="H74" s="240"/>
      <c r="I74" s="240"/>
      <c r="J74" s="240"/>
      <c r="K74" s="240"/>
      <c r="L74" s="240"/>
      <c r="M74" s="240"/>
    </row>
    <row r="75" customFormat="false" ht="14.25" hidden="false" customHeight="false" outlineLevel="0" collapsed="false">
      <c r="A75" s="240"/>
      <c r="B75" s="240"/>
      <c r="C75" s="240"/>
      <c r="D75" s="240"/>
      <c r="E75" s="240"/>
      <c r="F75" s="240"/>
      <c r="G75" s="240"/>
      <c r="H75" s="240"/>
      <c r="I75" s="240"/>
      <c r="J75" s="240"/>
      <c r="K75" s="240"/>
      <c r="L75" s="240"/>
      <c r="M75" s="240"/>
    </row>
    <row r="76" customFormat="false" ht="14.25" hidden="false" customHeight="false" outlineLevel="0" collapsed="false">
      <c r="A76" s="240"/>
      <c r="B76" s="240"/>
      <c r="C76" s="240"/>
      <c r="D76" s="240"/>
      <c r="E76" s="240"/>
      <c r="F76" s="240"/>
      <c r="G76" s="240"/>
      <c r="H76" s="240"/>
      <c r="I76" s="240"/>
      <c r="J76" s="240"/>
      <c r="K76" s="240"/>
      <c r="L76" s="240"/>
      <c r="M76" s="240"/>
    </row>
    <row r="77" customFormat="false" ht="14.25" hidden="false" customHeight="false" outlineLevel="0" collapsed="false">
      <c r="A77" s="240"/>
      <c r="B77" s="240"/>
      <c r="C77" s="240"/>
      <c r="D77" s="240"/>
      <c r="E77" s="240"/>
      <c r="F77" s="240"/>
      <c r="G77" s="240"/>
      <c r="H77" s="240"/>
      <c r="I77" s="240"/>
      <c r="J77" s="240"/>
      <c r="K77" s="240"/>
      <c r="L77" s="240"/>
      <c r="M77" s="240"/>
    </row>
    <row r="78" customFormat="false" ht="14.25" hidden="false" customHeight="false" outlineLevel="0" collapsed="false">
      <c r="A78" s="240"/>
      <c r="B78" s="240"/>
      <c r="C78" s="240"/>
      <c r="D78" s="240"/>
      <c r="E78" s="240"/>
      <c r="F78" s="240"/>
      <c r="G78" s="240"/>
      <c r="H78" s="240"/>
      <c r="I78" s="240"/>
      <c r="J78" s="240"/>
      <c r="K78" s="240"/>
      <c r="L78" s="240"/>
      <c r="M78" s="240"/>
    </row>
    <row r="79" customFormat="false" ht="14.25" hidden="false" customHeight="false" outlineLevel="0" collapsed="false">
      <c r="A79" s="240"/>
      <c r="B79" s="240"/>
      <c r="C79" s="240"/>
      <c r="D79" s="240"/>
      <c r="E79" s="240"/>
      <c r="F79" s="240"/>
      <c r="G79" s="240"/>
      <c r="H79" s="240"/>
      <c r="I79" s="240"/>
      <c r="J79" s="240"/>
      <c r="K79" s="240"/>
      <c r="L79" s="240"/>
      <c r="M79" s="240"/>
    </row>
    <row r="80" customFormat="false" ht="14.25" hidden="false" customHeight="false" outlineLevel="0" collapsed="false">
      <c r="A80" s="240"/>
      <c r="B80" s="240"/>
      <c r="C80" s="240"/>
      <c r="D80" s="240"/>
      <c r="E80" s="240"/>
      <c r="F80" s="240"/>
      <c r="G80" s="240"/>
      <c r="H80" s="240"/>
      <c r="I80" s="240"/>
      <c r="J80" s="240"/>
      <c r="K80" s="240"/>
      <c r="L80" s="240"/>
      <c r="M80" s="240"/>
    </row>
    <row r="81" customFormat="false" ht="14.25" hidden="false" customHeight="false" outlineLevel="0" collapsed="false">
      <c r="A81" s="240"/>
      <c r="B81" s="240"/>
      <c r="C81" s="240"/>
      <c r="D81" s="240"/>
      <c r="E81" s="240"/>
      <c r="F81" s="240"/>
      <c r="G81" s="240"/>
      <c r="H81" s="240"/>
      <c r="I81" s="240"/>
      <c r="J81" s="240"/>
      <c r="K81" s="240"/>
      <c r="L81" s="240"/>
      <c r="M81" s="240"/>
    </row>
    <row r="82" customFormat="false" ht="14.25" hidden="false" customHeight="false" outlineLevel="0" collapsed="false">
      <c r="A82" s="240"/>
      <c r="B82" s="240"/>
      <c r="C82" s="240"/>
      <c r="D82" s="240"/>
      <c r="E82" s="240"/>
      <c r="F82" s="240"/>
      <c r="G82" s="240"/>
      <c r="H82" s="240"/>
      <c r="I82" s="240"/>
      <c r="J82" s="240"/>
      <c r="K82" s="240"/>
      <c r="L82" s="240"/>
      <c r="M82" s="240"/>
    </row>
    <row r="83" customFormat="false" ht="14.25" hidden="false" customHeight="false" outlineLevel="0" collapsed="false">
      <c r="A83" s="240"/>
      <c r="B83" s="240"/>
      <c r="C83" s="240"/>
      <c r="D83" s="240"/>
      <c r="E83" s="240"/>
      <c r="F83" s="240"/>
      <c r="G83" s="240"/>
      <c r="H83" s="240"/>
      <c r="I83" s="240"/>
      <c r="J83" s="240"/>
      <c r="K83" s="240"/>
      <c r="L83" s="240"/>
      <c r="M83" s="240"/>
    </row>
    <row r="84" customFormat="false" ht="14.25" hidden="false" customHeight="false" outlineLevel="0" collapsed="false">
      <c r="A84" s="240"/>
      <c r="B84" s="240"/>
      <c r="C84" s="240"/>
      <c r="D84" s="240"/>
      <c r="E84" s="240"/>
      <c r="F84" s="240"/>
      <c r="G84" s="240"/>
      <c r="H84" s="240"/>
      <c r="I84" s="240"/>
      <c r="J84" s="240"/>
      <c r="K84" s="240"/>
      <c r="L84" s="240"/>
      <c r="M84" s="240"/>
    </row>
    <row r="85" customFormat="false" ht="14.25" hidden="false" customHeight="false" outlineLevel="0" collapsed="false">
      <c r="A85" s="240"/>
      <c r="B85" s="240"/>
      <c r="C85" s="240"/>
      <c r="D85" s="240"/>
      <c r="E85" s="240"/>
      <c r="F85" s="240"/>
      <c r="G85" s="240"/>
      <c r="H85" s="240"/>
      <c r="I85" s="240"/>
      <c r="J85" s="240"/>
      <c r="K85" s="240"/>
      <c r="L85" s="240"/>
      <c r="M85" s="240"/>
    </row>
    <row r="86" customFormat="false" ht="14.25" hidden="false" customHeight="false" outlineLevel="0" collapsed="false">
      <c r="A86" s="240"/>
      <c r="B86" s="240"/>
      <c r="C86" s="240"/>
      <c r="D86" s="240"/>
      <c r="E86" s="240"/>
      <c r="F86" s="240"/>
      <c r="G86" s="240"/>
      <c r="H86" s="240"/>
      <c r="I86" s="240"/>
      <c r="J86" s="240"/>
      <c r="K86" s="240"/>
      <c r="L86" s="240"/>
      <c r="M86" s="240"/>
    </row>
    <row r="87" customFormat="false" ht="14.25" hidden="false" customHeight="false" outlineLevel="0" collapsed="false">
      <c r="A87" s="240"/>
      <c r="B87" s="240"/>
      <c r="C87" s="240"/>
      <c r="D87" s="240"/>
      <c r="E87" s="240"/>
      <c r="F87" s="240"/>
      <c r="G87" s="240"/>
      <c r="H87" s="240"/>
      <c r="I87" s="240"/>
      <c r="J87" s="240"/>
      <c r="K87" s="240"/>
      <c r="L87" s="240"/>
      <c r="M87" s="240"/>
    </row>
    <row r="88" customFormat="false" ht="14.25" hidden="false" customHeight="false" outlineLevel="0" collapsed="false">
      <c r="A88" s="240"/>
      <c r="B88" s="240"/>
      <c r="C88" s="240"/>
      <c r="D88" s="240"/>
      <c r="E88" s="240"/>
      <c r="F88" s="240"/>
      <c r="G88" s="240"/>
      <c r="H88" s="240"/>
      <c r="I88" s="240"/>
      <c r="J88" s="240"/>
      <c r="K88" s="240"/>
      <c r="L88" s="240"/>
      <c r="M88" s="240"/>
    </row>
    <row r="89" customFormat="false" ht="14.25" hidden="false" customHeight="false" outlineLevel="0" collapsed="false">
      <c r="A89" s="240"/>
      <c r="B89" s="240"/>
      <c r="C89" s="240"/>
      <c r="D89" s="240"/>
      <c r="E89" s="240"/>
      <c r="F89" s="240"/>
      <c r="G89" s="240"/>
      <c r="H89" s="240"/>
      <c r="I89" s="240"/>
      <c r="J89" s="240"/>
      <c r="K89" s="240"/>
      <c r="L89" s="240"/>
      <c r="M89" s="240"/>
    </row>
    <row r="90" customFormat="false" ht="14.25" hidden="false" customHeight="false" outlineLevel="0" collapsed="false">
      <c r="A90" s="240"/>
      <c r="B90" s="240"/>
      <c r="C90" s="240"/>
      <c r="D90" s="240"/>
      <c r="E90" s="240"/>
      <c r="F90" s="240"/>
      <c r="G90" s="240"/>
      <c r="H90" s="240"/>
      <c r="I90" s="240"/>
      <c r="J90" s="240"/>
      <c r="K90" s="240"/>
      <c r="L90" s="240"/>
      <c r="M90" s="240"/>
    </row>
    <row r="91" customFormat="false" ht="14.25" hidden="false" customHeight="false" outlineLevel="0" collapsed="false">
      <c r="A91" s="240"/>
      <c r="B91" s="240"/>
      <c r="C91" s="240"/>
      <c r="D91" s="240"/>
      <c r="E91" s="240"/>
      <c r="F91" s="240"/>
      <c r="G91" s="240"/>
      <c r="H91" s="240"/>
      <c r="I91" s="240"/>
      <c r="J91" s="240"/>
      <c r="K91" s="240"/>
      <c r="L91" s="240"/>
      <c r="M91" s="240"/>
    </row>
    <row r="92" customFormat="false" ht="14.25" hidden="false" customHeight="false" outlineLevel="0" collapsed="false">
      <c r="A92" s="240"/>
      <c r="B92" s="240"/>
      <c r="C92" s="240"/>
      <c r="D92" s="240"/>
      <c r="E92" s="240"/>
      <c r="F92" s="240"/>
      <c r="G92" s="240"/>
      <c r="H92" s="240"/>
      <c r="I92" s="240"/>
      <c r="J92" s="240"/>
      <c r="K92" s="240"/>
      <c r="L92" s="240"/>
      <c r="M92" s="240"/>
    </row>
    <row r="93" customFormat="false" ht="14.25" hidden="false" customHeight="false" outlineLevel="0" collapsed="false">
      <c r="A93" s="240"/>
      <c r="B93" s="240"/>
      <c r="C93" s="240"/>
      <c r="D93" s="240"/>
      <c r="E93" s="240"/>
      <c r="F93" s="240"/>
      <c r="G93" s="240"/>
      <c r="H93" s="240"/>
      <c r="I93" s="240"/>
      <c r="J93" s="240"/>
      <c r="K93" s="240"/>
      <c r="L93" s="240"/>
      <c r="M93" s="240"/>
    </row>
    <row r="94" customFormat="false" ht="14.25" hidden="false" customHeight="false" outlineLevel="0" collapsed="false">
      <c r="A94" s="240"/>
      <c r="B94" s="240"/>
      <c r="C94" s="240"/>
      <c r="D94" s="240"/>
      <c r="E94" s="240"/>
      <c r="F94" s="240"/>
      <c r="G94" s="240"/>
      <c r="H94" s="240"/>
      <c r="I94" s="240"/>
      <c r="J94" s="240"/>
      <c r="K94" s="240"/>
      <c r="L94" s="240"/>
      <c r="M94" s="240"/>
    </row>
    <row r="95" customFormat="false" ht="14.25" hidden="false" customHeight="false" outlineLevel="0" collapsed="false">
      <c r="A95" s="240"/>
      <c r="B95" s="240"/>
      <c r="C95" s="240"/>
      <c r="D95" s="240"/>
      <c r="E95" s="240"/>
      <c r="F95" s="240"/>
      <c r="G95" s="240"/>
      <c r="H95" s="240"/>
      <c r="I95" s="240"/>
      <c r="J95" s="240"/>
      <c r="K95" s="240"/>
      <c r="L95" s="240"/>
      <c r="M95" s="240"/>
    </row>
    <row r="96" customFormat="false" ht="14.25" hidden="false" customHeight="false" outlineLevel="0" collapsed="false">
      <c r="A96" s="240"/>
      <c r="B96" s="240"/>
      <c r="C96" s="240"/>
      <c r="D96" s="240"/>
      <c r="E96" s="240"/>
      <c r="F96" s="240"/>
      <c r="G96" s="240"/>
      <c r="H96" s="240"/>
      <c r="I96" s="240"/>
      <c r="J96" s="240"/>
      <c r="K96" s="240"/>
      <c r="L96" s="240"/>
      <c r="M96" s="240"/>
    </row>
    <row r="97" customFormat="false" ht="14.25" hidden="false" customHeight="false" outlineLevel="0" collapsed="false">
      <c r="A97" s="240"/>
      <c r="B97" s="240"/>
      <c r="C97" s="240"/>
      <c r="D97" s="240"/>
      <c r="E97" s="240"/>
      <c r="F97" s="240"/>
      <c r="G97" s="240"/>
      <c r="H97" s="240"/>
      <c r="I97" s="240"/>
      <c r="J97" s="240"/>
      <c r="K97" s="240"/>
      <c r="L97" s="240"/>
      <c r="M97" s="240"/>
    </row>
    <row r="98" customFormat="false" ht="14.25" hidden="false" customHeight="false" outlineLevel="0" collapsed="false">
      <c r="A98" s="240"/>
      <c r="B98" s="240"/>
      <c r="C98" s="240"/>
      <c r="D98" s="240"/>
      <c r="E98" s="240"/>
      <c r="F98" s="240"/>
      <c r="G98" s="240"/>
      <c r="H98" s="240"/>
      <c r="I98" s="240"/>
      <c r="J98" s="240"/>
      <c r="K98" s="240"/>
      <c r="L98" s="240"/>
      <c r="M98" s="240"/>
    </row>
    <row r="99" customFormat="false" ht="14.25" hidden="false" customHeight="false" outlineLevel="0" collapsed="false">
      <c r="A99" s="240"/>
      <c r="B99" s="240"/>
      <c r="C99" s="240"/>
      <c r="D99" s="240"/>
      <c r="E99" s="240"/>
      <c r="F99" s="240"/>
      <c r="G99" s="240"/>
      <c r="H99" s="240"/>
      <c r="I99" s="240"/>
      <c r="J99" s="240"/>
      <c r="K99" s="240"/>
      <c r="L99" s="240"/>
      <c r="M99" s="240"/>
    </row>
    <row r="100" customFormat="false" ht="14.25" hidden="false" customHeight="false" outlineLevel="0" collapsed="false">
      <c r="A100" s="240"/>
      <c r="B100" s="240"/>
      <c r="C100" s="240"/>
      <c r="D100" s="240"/>
      <c r="E100" s="240"/>
      <c r="F100" s="240"/>
      <c r="G100" s="240"/>
      <c r="H100" s="240"/>
      <c r="I100" s="240"/>
      <c r="J100" s="240"/>
      <c r="K100" s="240"/>
      <c r="L100" s="240"/>
      <c r="M100" s="240"/>
    </row>
    <row r="101" customFormat="false" ht="14.25" hidden="false" customHeight="false" outlineLevel="0" collapsed="false">
      <c r="A101" s="240"/>
      <c r="B101" s="240"/>
      <c r="C101" s="240"/>
      <c r="D101" s="240"/>
      <c r="E101" s="240"/>
      <c r="F101" s="240"/>
      <c r="G101" s="240"/>
      <c r="H101" s="240"/>
      <c r="I101" s="240"/>
      <c r="J101" s="240"/>
      <c r="K101" s="240"/>
      <c r="L101" s="240"/>
      <c r="M101" s="240"/>
    </row>
    <row r="102" customFormat="false" ht="14.25" hidden="false" customHeight="false" outlineLevel="0" collapsed="false">
      <c r="A102" s="240"/>
      <c r="B102" s="240"/>
      <c r="C102" s="240"/>
      <c r="D102" s="240"/>
      <c r="E102" s="240"/>
      <c r="F102" s="240"/>
      <c r="G102" s="240"/>
      <c r="H102" s="240"/>
      <c r="I102" s="240"/>
      <c r="J102" s="240"/>
      <c r="K102" s="240"/>
      <c r="L102" s="240"/>
      <c r="M102" s="240"/>
    </row>
    <row r="103" customFormat="false" ht="14.25" hidden="false" customHeight="false" outlineLevel="0" collapsed="false">
      <c r="A103" s="240"/>
      <c r="B103" s="240"/>
      <c r="C103" s="240"/>
      <c r="D103" s="240"/>
      <c r="E103" s="240"/>
      <c r="F103" s="240"/>
      <c r="G103" s="240"/>
      <c r="H103" s="240"/>
      <c r="I103" s="240"/>
      <c r="J103" s="240"/>
      <c r="K103" s="240"/>
      <c r="L103" s="240"/>
      <c r="M103" s="240"/>
    </row>
    <row r="104" customFormat="false" ht="14.25" hidden="false" customHeight="false" outlineLevel="0" collapsed="false">
      <c r="A104" s="240"/>
      <c r="B104" s="240"/>
      <c r="C104" s="240"/>
      <c r="D104" s="240"/>
      <c r="E104" s="240"/>
      <c r="F104" s="240"/>
      <c r="G104" s="240"/>
      <c r="H104" s="240"/>
      <c r="I104" s="240"/>
      <c r="J104" s="240"/>
      <c r="K104" s="240"/>
      <c r="L104" s="240"/>
      <c r="M104" s="240"/>
    </row>
    <row r="105" customFormat="false" ht="14.25" hidden="false" customHeight="false" outlineLevel="0" collapsed="false">
      <c r="A105" s="240"/>
      <c r="B105" s="240"/>
      <c r="C105" s="240"/>
      <c r="D105" s="240"/>
      <c r="E105" s="240"/>
      <c r="F105" s="240"/>
      <c r="G105" s="240"/>
      <c r="H105" s="240"/>
      <c r="I105" s="240"/>
      <c r="J105" s="240"/>
      <c r="K105" s="240"/>
      <c r="L105" s="240"/>
      <c r="M105" s="240"/>
    </row>
    <row r="106" customFormat="false" ht="14.25" hidden="false" customHeight="false" outlineLevel="0" collapsed="false">
      <c r="A106" s="240"/>
      <c r="B106" s="240"/>
      <c r="C106" s="240"/>
      <c r="D106" s="240"/>
      <c r="E106" s="240"/>
      <c r="F106" s="240"/>
      <c r="G106" s="240"/>
      <c r="H106" s="240"/>
      <c r="I106" s="240"/>
      <c r="J106" s="240"/>
      <c r="K106" s="240"/>
      <c r="L106" s="240"/>
      <c r="M106" s="240"/>
    </row>
    <row r="107" customFormat="false" ht="14.25" hidden="false" customHeight="false" outlineLevel="0" collapsed="false">
      <c r="A107" s="240"/>
      <c r="B107" s="240"/>
      <c r="C107" s="240"/>
      <c r="D107" s="240"/>
      <c r="E107" s="240"/>
      <c r="F107" s="240"/>
      <c r="G107" s="240"/>
      <c r="H107" s="240"/>
      <c r="I107" s="240"/>
      <c r="J107" s="240"/>
      <c r="K107" s="240"/>
      <c r="L107" s="240"/>
      <c r="M107" s="240"/>
    </row>
    <row r="108" customFormat="false" ht="14.25" hidden="false" customHeight="false" outlineLevel="0" collapsed="false">
      <c r="A108" s="240"/>
      <c r="B108" s="240"/>
      <c r="C108" s="240"/>
      <c r="D108" s="240"/>
      <c r="E108" s="240"/>
      <c r="F108" s="240"/>
      <c r="G108" s="240"/>
      <c r="H108" s="240"/>
      <c r="I108" s="240"/>
      <c r="J108" s="240"/>
      <c r="K108" s="240"/>
      <c r="L108" s="240"/>
      <c r="M108" s="240"/>
    </row>
    <row r="109" customFormat="false" ht="14.25" hidden="false" customHeight="false" outlineLevel="0" collapsed="false">
      <c r="A109" s="240"/>
      <c r="B109" s="240"/>
      <c r="C109" s="240"/>
      <c r="D109" s="240"/>
      <c r="E109" s="240"/>
      <c r="F109" s="240"/>
      <c r="G109" s="240"/>
      <c r="H109" s="240"/>
      <c r="I109" s="240"/>
      <c r="J109" s="240"/>
      <c r="K109" s="240"/>
      <c r="L109" s="240"/>
      <c r="M109" s="240"/>
    </row>
    <row r="110" customFormat="false" ht="14.25" hidden="false" customHeight="false" outlineLevel="0" collapsed="false">
      <c r="A110" s="240"/>
      <c r="B110" s="240"/>
      <c r="C110" s="240"/>
      <c r="D110" s="240"/>
      <c r="E110" s="240"/>
      <c r="F110" s="240"/>
      <c r="G110" s="240"/>
      <c r="H110" s="240"/>
      <c r="I110" s="240"/>
      <c r="J110" s="240"/>
      <c r="K110" s="240"/>
      <c r="L110" s="240"/>
      <c r="M110" s="240"/>
    </row>
    <row r="111" customFormat="false" ht="14.25" hidden="false" customHeight="false" outlineLevel="0" collapsed="false">
      <c r="A111" s="240"/>
      <c r="B111" s="240"/>
      <c r="C111" s="240"/>
      <c r="D111" s="240"/>
      <c r="E111" s="240"/>
      <c r="F111" s="240"/>
      <c r="G111" s="240"/>
      <c r="H111" s="240"/>
      <c r="I111" s="240"/>
      <c r="J111" s="240"/>
      <c r="K111" s="240"/>
      <c r="L111" s="240"/>
      <c r="M111" s="240"/>
    </row>
    <row r="112" customFormat="false" ht="14.25" hidden="false" customHeight="false" outlineLevel="0" collapsed="false">
      <c r="A112" s="240"/>
      <c r="B112" s="240"/>
      <c r="C112" s="240"/>
      <c r="D112" s="240"/>
      <c r="E112" s="240"/>
      <c r="F112" s="240"/>
      <c r="G112" s="240"/>
      <c r="H112" s="240"/>
      <c r="I112" s="240"/>
      <c r="J112" s="240"/>
      <c r="K112" s="240"/>
      <c r="L112" s="240"/>
      <c r="M112" s="240"/>
    </row>
    <row r="113" customFormat="false" ht="14.25" hidden="false" customHeight="false" outlineLevel="0" collapsed="false">
      <c r="A113" s="240"/>
      <c r="B113" s="240"/>
      <c r="C113" s="240"/>
      <c r="D113" s="240"/>
      <c r="E113" s="240"/>
      <c r="F113" s="240"/>
      <c r="G113" s="240"/>
      <c r="H113" s="240"/>
      <c r="I113" s="240"/>
      <c r="J113" s="240"/>
      <c r="K113" s="240"/>
      <c r="L113" s="240"/>
      <c r="M113" s="240"/>
    </row>
    <row r="114" customFormat="false" ht="14.25" hidden="false" customHeight="false" outlineLevel="0" collapsed="false">
      <c r="A114" s="240"/>
      <c r="B114" s="240"/>
      <c r="C114" s="240"/>
      <c r="D114" s="240"/>
      <c r="E114" s="240"/>
      <c r="F114" s="240"/>
      <c r="G114" s="240"/>
      <c r="H114" s="240"/>
      <c r="I114" s="240"/>
      <c r="J114" s="240"/>
      <c r="K114" s="240"/>
      <c r="L114" s="240"/>
      <c r="M114" s="240"/>
    </row>
    <row r="115" customFormat="false" ht="14.25" hidden="false" customHeight="false" outlineLevel="0" collapsed="false">
      <c r="A115" s="240"/>
      <c r="B115" s="240"/>
      <c r="C115" s="240"/>
      <c r="D115" s="240"/>
      <c r="E115" s="240"/>
      <c r="F115" s="240"/>
      <c r="G115" s="240"/>
      <c r="H115" s="240"/>
      <c r="I115" s="240"/>
      <c r="J115" s="240"/>
      <c r="K115" s="240"/>
      <c r="L115" s="240"/>
      <c r="M115" s="240"/>
    </row>
    <row r="116" customFormat="false" ht="14.25" hidden="false" customHeight="false" outlineLevel="0" collapsed="false">
      <c r="A116" s="240"/>
      <c r="B116" s="240"/>
      <c r="C116" s="240"/>
      <c r="D116" s="240"/>
      <c r="E116" s="240"/>
      <c r="F116" s="240"/>
      <c r="G116" s="240"/>
      <c r="H116" s="240"/>
      <c r="I116" s="240"/>
      <c r="J116" s="240"/>
      <c r="K116" s="240"/>
      <c r="L116" s="240"/>
      <c r="M116" s="240"/>
    </row>
    <row r="117" customFormat="false" ht="14.25" hidden="false" customHeight="false" outlineLevel="0" collapsed="false">
      <c r="A117" s="240"/>
      <c r="B117" s="240"/>
      <c r="C117" s="240"/>
      <c r="D117" s="240"/>
      <c r="E117" s="240"/>
      <c r="F117" s="240"/>
      <c r="G117" s="240"/>
      <c r="H117" s="240"/>
      <c r="I117" s="240"/>
      <c r="J117" s="240"/>
      <c r="K117" s="240"/>
      <c r="L117" s="240"/>
      <c r="M117" s="240"/>
    </row>
    <row r="118" customFormat="false" ht="14.25" hidden="false" customHeight="false" outlineLevel="0" collapsed="false">
      <c r="A118" s="240"/>
      <c r="B118" s="240"/>
      <c r="C118" s="240"/>
      <c r="D118" s="240"/>
      <c r="E118" s="240"/>
      <c r="F118" s="240"/>
      <c r="G118" s="240"/>
      <c r="H118" s="240"/>
      <c r="I118" s="240"/>
      <c r="J118" s="240"/>
      <c r="K118" s="240"/>
      <c r="L118" s="240"/>
      <c r="M118" s="240"/>
    </row>
    <row r="119" customFormat="false" ht="14.25" hidden="false" customHeight="false" outlineLevel="0" collapsed="false">
      <c r="A119" s="240"/>
      <c r="B119" s="240"/>
      <c r="C119" s="240"/>
      <c r="D119" s="240"/>
      <c r="E119" s="240"/>
      <c r="F119" s="240"/>
      <c r="G119" s="240"/>
      <c r="H119" s="240"/>
      <c r="I119" s="240"/>
      <c r="J119" s="240"/>
      <c r="K119" s="240"/>
      <c r="L119" s="240"/>
      <c r="M119" s="240"/>
    </row>
    <row r="120" customFormat="false" ht="14.25" hidden="false" customHeight="false" outlineLevel="0" collapsed="false">
      <c r="A120" s="240"/>
      <c r="B120" s="240"/>
      <c r="C120" s="240"/>
      <c r="D120" s="240"/>
      <c r="E120" s="240"/>
      <c r="F120" s="240"/>
      <c r="G120" s="240"/>
      <c r="H120" s="240"/>
      <c r="I120" s="240"/>
      <c r="J120" s="240"/>
      <c r="K120" s="240"/>
      <c r="L120" s="240"/>
      <c r="M120" s="240"/>
    </row>
    <row r="121" customFormat="false" ht="14.25" hidden="false" customHeight="false" outlineLevel="0" collapsed="false">
      <c r="A121" s="240"/>
      <c r="B121" s="240"/>
      <c r="C121" s="240"/>
      <c r="D121" s="240"/>
      <c r="E121" s="240"/>
      <c r="F121" s="240"/>
      <c r="G121" s="240"/>
      <c r="H121" s="240"/>
      <c r="I121" s="240"/>
      <c r="J121" s="240"/>
      <c r="K121" s="240"/>
      <c r="L121" s="240"/>
      <c r="M121" s="240"/>
    </row>
    <row r="122" customFormat="false" ht="14.25" hidden="false" customHeight="false" outlineLevel="0" collapsed="false">
      <c r="A122" s="240"/>
      <c r="B122" s="240"/>
      <c r="C122" s="240"/>
      <c r="D122" s="240"/>
      <c r="E122" s="240"/>
      <c r="F122" s="240"/>
      <c r="G122" s="240"/>
      <c r="H122" s="240"/>
      <c r="I122" s="240"/>
      <c r="J122" s="240"/>
      <c r="K122" s="240"/>
      <c r="L122" s="240"/>
      <c r="M122" s="240"/>
    </row>
    <row r="123" customFormat="false" ht="14.25" hidden="false" customHeight="false" outlineLevel="0" collapsed="false">
      <c r="A123" s="240"/>
      <c r="B123" s="240"/>
      <c r="C123" s="240"/>
      <c r="D123" s="240"/>
      <c r="E123" s="240"/>
      <c r="F123" s="240"/>
      <c r="G123" s="240"/>
      <c r="H123" s="240"/>
      <c r="I123" s="240"/>
      <c r="J123" s="240"/>
      <c r="K123" s="240"/>
      <c r="L123" s="240"/>
      <c r="M123" s="240"/>
    </row>
    <row r="124" customFormat="false" ht="14.25" hidden="false" customHeight="false" outlineLevel="0" collapsed="false">
      <c r="A124" s="240"/>
      <c r="B124" s="240"/>
      <c r="C124" s="240"/>
      <c r="D124" s="240"/>
      <c r="E124" s="240"/>
      <c r="F124" s="240"/>
      <c r="G124" s="240"/>
      <c r="H124" s="240"/>
      <c r="I124" s="240"/>
      <c r="J124" s="240"/>
      <c r="K124" s="240"/>
      <c r="L124" s="240"/>
      <c r="M124" s="240"/>
    </row>
    <row r="125" customFormat="false" ht="14.25" hidden="false" customHeight="false" outlineLevel="0" collapsed="false">
      <c r="A125" s="240"/>
      <c r="B125" s="240"/>
      <c r="C125" s="240"/>
      <c r="D125" s="240"/>
      <c r="E125" s="240"/>
      <c r="F125" s="240"/>
      <c r="G125" s="240"/>
      <c r="H125" s="240"/>
      <c r="I125" s="240"/>
      <c r="J125" s="240"/>
      <c r="K125" s="240"/>
      <c r="L125" s="240"/>
      <c r="M125" s="240"/>
    </row>
    <row r="126" customFormat="false" ht="14.25" hidden="false" customHeight="false" outlineLevel="0" collapsed="false">
      <c r="A126" s="240"/>
      <c r="B126" s="240"/>
      <c r="C126" s="240"/>
      <c r="D126" s="240"/>
      <c r="E126" s="240"/>
      <c r="F126" s="240"/>
      <c r="G126" s="240"/>
      <c r="H126" s="240"/>
      <c r="I126" s="240"/>
      <c r="J126" s="240"/>
      <c r="K126" s="240"/>
      <c r="L126" s="240"/>
      <c r="M126" s="240"/>
    </row>
    <row r="127" customFormat="false" ht="14.25" hidden="false" customHeight="false" outlineLevel="0" collapsed="false">
      <c r="A127" s="240"/>
      <c r="B127" s="240"/>
      <c r="C127" s="240"/>
      <c r="D127" s="240"/>
      <c r="E127" s="240"/>
      <c r="F127" s="240"/>
      <c r="G127" s="240"/>
      <c r="H127" s="240"/>
      <c r="I127" s="240"/>
      <c r="J127" s="240"/>
      <c r="K127" s="240"/>
      <c r="L127" s="240"/>
      <c r="M127" s="240"/>
    </row>
    <row r="128" customFormat="false" ht="14.25" hidden="false" customHeight="false" outlineLevel="0" collapsed="false">
      <c r="A128" s="240"/>
      <c r="B128" s="240"/>
      <c r="C128" s="240"/>
      <c r="D128" s="240"/>
      <c r="E128" s="240"/>
      <c r="F128" s="240"/>
      <c r="G128" s="240"/>
      <c r="H128" s="240"/>
      <c r="I128" s="240"/>
      <c r="J128" s="240"/>
      <c r="K128" s="240"/>
      <c r="L128" s="240"/>
      <c r="M128" s="240"/>
    </row>
    <row r="129" customFormat="false" ht="14.25" hidden="false" customHeight="false" outlineLevel="0" collapsed="false">
      <c r="A129" s="240"/>
      <c r="B129" s="240"/>
      <c r="C129" s="240"/>
      <c r="D129" s="240"/>
      <c r="E129" s="240"/>
      <c r="F129" s="240"/>
      <c r="G129" s="240"/>
      <c r="H129" s="240"/>
      <c r="I129" s="240"/>
      <c r="J129" s="240"/>
      <c r="K129" s="240"/>
      <c r="L129" s="240"/>
      <c r="M129" s="240"/>
    </row>
    <row r="130" customFormat="false" ht="14.25" hidden="false" customHeight="false" outlineLevel="0" collapsed="false">
      <c r="A130" s="240"/>
      <c r="B130" s="240"/>
      <c r="C130" s="240"/>
      <c r="D130" s="240"/>
      <c r="E130" s="240"/>
      <c r="F130" s="240"/>
      <c r="G130" s="240"/>
      <c r="H130" s="240"/>
      <c r="I130" s="240"/>
      <c r="J130" s="240"/>
      <c r="K130" s="240"/>
      <c r="L130" s="240"/>
      <c r="M130" s="240"/>
    </row>
    <row r="131" customFormat="false" ht="14.25" hidden="false" customHeight="false" outlineLevel="0" collapsed="false">
      <c r="A131" s="240"/>
      <c r="B131" s="240"/>
      <c r="C131" s="240"/>
      <c r="D131" s="240"/>
      <c r="E131" s="240"/>
      <c r="F131" s="240"/>
      <c r="G131" s="240"/>
      <c r="H131" s="240"/>
      <c r="I131" s="240"/>
      <c r="J131" s="240"/>
      <c r="K131" s="240"/>
      <c r="L131" s="240"/>
      <c r="M131" s="240"/>
    </row>
    <row r="132" customFormat="false" ht="14.25" hidden="false" customHeight="false" outlineLevel="0" collapsed="false">
      <c r="A132" s="240"/>
      <c r="B132" s="240"/>
      <c r="C132" s="240"/>
      <c r="D132" s="240"/>
      <c r="E132" s="240"/>
      <c r="F132" s="240"/>
      <c r="G132" s="240"/>
      <c r="H132" s="240"/>
      <c r="I132" s="240"/>
      <c r="J132" s="240"/>
      <c r="K132" s="240"/>
      <c r="L132" s="240"/>
      <c r="M132" s="240"/>
    </row>
    <row r="133" customFormat="false" ht="14.25" hidden="false" customHeight="false" outlineLevel="0" collapsed="false">
      <c r="A133" s="240"/>
      <c r="B133" s="240"/>
      <c r="C133" s="240"/>
      <c r="D133" s="240"/>
      <c r="E133" s="240"/>
      <c r="F133" s="240"/>
      <c r="G133" s="240"/>
      <c r="H133" s="240"/>
      <c r="I133" s="240"/>
      <c r="J133" s="240"/>
      <c r="K133" s="240"/>
      <c r="L133" s="240"/>
      <c r="M133" s="240"/>
    </row>
    <row r="134" customFormat="false" ht="14.25" hidden="false" customHeight="false" outlineLevel="0" collapsed="false">
      <c r="A134" s="240"/>
      <c r="B134" s="240"/>
      <c r="C134" s="240"/>
      <c r="D134" s="240"/>
      <c r="E134" s="240"/>
      <c r="F134" s="240"/>
      <c r="G134" s="240"/>
      <c r="H134" s="240"/>
      <c r="I134" s="240"/>
      <c r="J134" s="240"/>
      <c r="K134" s="240"/>
      <c r="L134" s="240"/>
      <c r="M134" s="240"/>
    </row>
    <row r="135" customFormat="false" ht="14.25" hidden="false" customHeight="false" outlineLevel="0" collapsed="false">
      <c r="A135" s="240"/>
      <c r="B135" s="240"/>
      <c r="C135" s="240"/>
      <c r="D135" s="240"/>
      <c r="E135" s="240"/>
      <c r="F135" s="240"/>
      <c r="G135" s="240"/>
      <c r="H135" s="240"/>
      <c r="I135" s="240"/>
      <c r="J135" s="240"/>
      <c r="K135" s="240"/>
      <c r="L135" s="240"/>
      <c r="M135" s="240"/>
    </row>
    <row r="136" customFormat="false" ht="14.25" hidden="false" customHeight="false" outlineLevel="0" collapsed="false">
      <c r="A136" s="240"/>
      <c r="B136" s="240"/>
      <c r="C136" s="240"/>
      <c r="D136" s="240"/>
      <c r="E136" s="240"/>
      <c r="F136" s="240"/>
      <c r="G136" s="240"/>
      <c r="H136" s="240"/>
      <c r="I136" s="240"/>
      <c r="J136" s="240"/>
      <c r="K136" s="240"/>
      <c r="L136" s="240"/>
      <c r="M136" s="240"/>
    </row>
    <row r="137" customFormat="false" ht="14.25" hidden="false" customHeight="false" outlineLevel="0" collapsed="false">
      <c r="A137" s="240"/>
      <c r="B137" s="240"/>
      <c r="C137" s="240"/>
      <c r="D137" s="240"/>
      <c r="E137" s="240"/>
      <c r="F137" s="240"/>
      <c r="G137" s="240"/>
      <c r="H137" s="240"/>
      <c r="I137" s="240"/>
      <c r="J137" s="240"/>
      <c r="K137" s="240"/>
      <c r="L137" s="240"/>
      <c r="M137" s="240"/>
    </row>
    <row r="138" customFormat="false" ht="14.25" hidden="false" customHeight="false" outlineLevel="0" collapsed="false">
      <c r="A138" s="240"/>
      <c r="B138" s="240"/>
      <c r="C138" s="240"/>
      <c r="D138" s="240"/>
      <c r="E138" s="240"/>
      <c r="F138" s="240"/>
      <c r="G138" s="240"/>
      <c r="H138" s="240"/>
      <c r="I138" s="240"/>
      <c r="J138" s="240"/>
      <c r="K138" s="240"/>
      <c r="L138" s="240"/>
      <c r="M138" s="240"/>
    </row>
    <row r="139" customFormat="false" ht="14.25" hidden="false" customHeight="false" outlineLevel="0" collapsed="false">
      <c r="A139" s="240"/>
      <c r="B139" s="240"/>
      <c r="C139" s="240"/>
      <c r="D139" s="240"/>
      <c r="E139" s="240"/>
      <c r="F139" s="240"/>
      <c r="G139" s="240"/>
      <c r="H139" s="240"/>
      <c r="I139" s="240"/>
      <c r="J139" s="240"/>
      <c r="K139" s="240"/>
      <c r="L139" s="240"/>
      <c r="M139" s="240"/>
    </row>
    <row r="140" customFormat="false" ht="14.25" hidden="false" customHeight="false" outlineLevel="0" collapsed="false">
      <c r="A140" s="240"/>
      <c r="B140" s="240"/>
      <c r="C140" s="240"/>
      <c r="D140" s="240"/>
      <c r="E140" s="240"/>
      <c r="F140" s="240"/>
      <c r="G140" s="240"/>
      <c r="H140" s="240"/>
      <c r="I140" s="240"/>
      <c r="J140" s="240"/>
      <c r="K140" s="240"/>
      <c r="L140" s="240"/>
      <c r="M140" s="240"/>
    </row>
    <row r="141" customFormat="false" ht="14.25" hidden="false" customHeight="false" outlineLevel="0" collapsed="false">
      <c r="A141" s="240"/>
      <c r="B141" s="240"/>
      <c r="C141" s="240"/>
      <c r="D141" s="240"/>
      <c r="E141" s="240"/>
      <c r="F141" s="240"/>
      <c r="G141" s="240"/>
      <c r="H141" s="240"/>
      <c r="I141" s="240"/>
      <c r="J141" s="240"/>
      <c r="K141" s="240"/>
      <c r="L141" s="240"/>
      <c r="M141" s="240"/>
    </row>
    <row r="142" customFormat="false" ht="14.25" hidden="false" customHeight="false" outlineLevel="0" collapsed="false">
      <c r="A142" s="240"/>
      <c r="B142" s="240"/>
      <c r="C142" s="240"/>
      <c r="D142" s="240"/>
      <c r="E142" s="240"/>
      <c r="F142" s="240"/>
      <c r="G142" s="240"/>
      <c r="H142" s="240"/>
      <c r="I142" s="240"/>
      <c r="J142" s="240"/>
      <c r="K142" s="240"/>
      <c r="L142" s="240"/>
      <c r="M142" s="240"/>
    </row>
    <row r="143" customFormat="false" ht="14.25" hidden="false" customHeight="false" outlineLevel="0" collapsed="false">
      <c r="A143" s="240"/>
      <c r="B143" s="240"/>
      <c r="C143" s="240"/>
      <c r="D143" s="240"/>
      <c r="E143" s="240"/>
      <c r="F143" s="240"/>
      <c r="G143" s="240"/>
      <c r="H143" s="240"/>
      <c r="I143" s="240"/>
      <c r="J143" s="240"/>
      <c r="K143" s="240"/>
      <c r="L143" s="240"/>
      <c r="M143" s="240"/>
    </row>
    <row r="144" customFormat="false" ht="14.25" hidden="false" customHeight="false" outlineLevel="0" collapsed="false">
      <c r="A144" s="240"/>
      <c r="B144" s="240"/>
      <c r="C144" s="240"/>
      <c r="D144" s="240"/>
      <c r="E144" s="240"/>
      <c r="F144" s="240"/>
      <c r="G144" s="240"/>
      <c r="H144" s="240"/>
      <c r="I144" s="240"/>
      <c r="J144" s="240"/>
      <c r="K144" s="240"/>
      <c r="L144" s="240"/>
      <c r="M144" s="240"/>
    </row>
    <row r="145" customFormat="false" ht="14.25" hidden="false" customHeight="false" outlineLevel="0" collapsed="false">
      <c r="A145" s="240"/>
      <c r="B145" s="240"/>
      <c r="C145" s="240"/>
      <c r="D145" s="240"/>
      <c r="E145" s="240"/>
      <c r="F145" s="240"/>
      <c r="G145" s="240"/>
      <c r="H145" s="240"/>
      <c r="I145" s="240"/>
      <c r="J145" s="240"/>
      <c r="K145" s="240"/>
      <c r="L145" s="240"/>
      <c r="M145" s="240"/>
    </row>
    <row r="146" customFormat="false" ht="14.25" hidden="false" customHeight="false" outlineLevel="0" collapsed="false">
      <c r="A146" s="240"/>
      <c r="B146" s="240"/>
      <c r="C146" s="240"/>
      <c r="D146" s="240"/>
      <c r="E146" s="240"/>
      <c r="F146" s="240"/>
      <c r="G146" s="240"/>
      <c r="H146" s="240"/>
      <c r="I146" s="240"/>
      <c r="J146" s="240"/>
      <c r="K146" s="240"/>
      <c r="L146" s="240"/>
      <c r="M146" s="240"/>
    </row>
    <row r="147" customFormat="false" ht="14.25" hidden="false" customHeight="false" outlineLevel="0" collapsed="false">
      <c r="A147" s="240"/>
      <c r="B147" s="240"/>
      <c r="C147" s="240"/>
      <c r="D147" s="240"/>
      <c r="E147" s="240"/>
      <c r="F147" s="240"/>
      <c r="G147" s="240"/>
      <c r="H147" s="240"/>
      <c r="I147" s="240"/>
      <c r="J147" s="240"/>
      <c r="K147" s="240"/>
      <c r="L147" s="240"/>
      <c r="M147" s="240"/>
    </row>
    <row r="148" customFormat="false" ht="14.25" hidden="false" customHeight="false" outlineLevel="0" collapsed="false">
      <c r="A148" s="240"/>
      <c r="B148" s="240"/>
      <c r="C148" s="240"/>
      <c r="D148" s="240"/>
      <c r="E148" s="240"/>
      <c r="F148" s="240"/>
      <c r="G148" s="240"/>
      <c r="H148" s="240"/>
      <c r="I148" s="240"/>
      <c r="J148" s="240"/>
      <c r="K148" s="240"/>
      <c r="L148" s="240"/>
      <c r="M148" s="240"/>
    </row>
    <row r="149" customFormat="false" ht="14.25" hidden="false" customHeight="false" outlineLevel="0" collapsed="false">
      <c r="A149" s="240"/>
      <c r="B149" s="240"/>
      <c r="C149" s="240"/>
      <c r="D149" s="240"/>
      <c r="E149" s="240"/>
      <c r="F149" s="240"/>
      <c r="G149" s="240"/>
      <c r="H149" s="240"/>
      <c r="I149" s="240"/>
      <c r="J149" s="240"/>
      <c r="K149" s="240"/>
      <c r="L149" s="240"/>
      <c r="M149" s="240"/>
    </row>
    <row r="150" customFormat="false" ht="14.25" hidden="false" customHeight="false" outlineLevel="0" collapsed="false">
      <c r="A150" s="240"/>
      <c r="B150" s="240"/>
      <c r="C150" s="240"/>
      <c r="D150" s="240"/>
      <c r="E150" s="240"/>
      <c r="F150" s="240"/>
      <c r="G150" s="240"/>
      <c r="H150" s="240"/>
      <c r="I150" s="240"/>
      <c r="J150" s="240"/>
      <c r="K150" s="240"/>
      <c r="L150" s="240"/>
      <c r="M150" s="240"/>
    </row>
    <row r="151" customFormat="false" ht="14.25" hidden="false" customHeight="false" outlineLevel="0" collapsed="false">
      <c r="A151" s="240"/>
      <c r="B151" s="240"/>
      <c r="C151" s="240"/>
      <c r="D151" s="240"/>
      <c r="E151" s="240"/>
      <c r="F151" s="240"/>
      <c r="G151" s="240"/>
      <c r="H151" s="240"/>
      <c r="I151" s="240"/>
      <c r="J151" s="240"/>
      <c r="K151" s="240"/>
      <c r="L151" s="240"/>
      <c r="M151" s="240"/>
    </row>
    <row r="152" customFormat="false" ht="14.25" hidden="false" customHeight="false" outlineLevel="0" collapsed="false">
      <c r="A152" s="240"/>
      <c r="B152" s="240"/>
      <c r="C152" s="240"/>
      <c r="D152" s="240"/>
      <c r="E152" s="240"/>
      <c r="F152" s="240"/>
      <c r="G152" s="240"/>
      <c r="H152" s="240"/>
      <c r="I152" s="240"/>
      <c r="J152" s="240"/>
      <c r="K152" s="240"/>
      <c r="L152" s="240"/>
      <c r="M152" s="240"/>
    </row>
    <row r="153" customFormat="false" ht="14.25" hidden="false" customHeight="false" outlineLevel="0" collapsed="false">
      <c r="A153" s="240"/>
      <c r="B153" s="240"/>
      <c r="C153" s="240"/>
      <c r="D153" s="240"/>
      <c r="E153" s="240"/>
      <c r="F153" s="240"/>
      <c r="G153" s="240"/>
      <c r="H153" s="240"/>
      <c r="I153" s="240"/>
      <c r="J153" s="240"/>
      <c r="K153" s="240"/>
      <c r="L153" s="240"/>
      <c r="M153" s="240"/>
    </row>
    <row r="154" customFormat="false" ht="14.25" hidden="false" customHeight="false" outlineLevel="0" collapsed="false">
      <c r="A154" s="240"/>
      <c r="B154" s="240"/>
      <c r="C154" s="240"/>
      <c r="D154" s="240"/>
      <c r="E154" s="240"/>
      <c r="F154" s="240"/>
      <c r="G154" s="240"/>
      <c r="H154" s="240"/>
      <c r="I154" s="240"/>
      <c r="J154" s="240"/>
      <c r="K154" s="240"/>
      <c r="L154" s="240"/>
      <c r="M154" s="240"/>
    </row>
    <row r="155" customFormat="false" ht="14.25" hidden="false" customHeight="false" outlineLevel="0" collapsed="false">
      <c r="A155" s="240"/>
      <c r="B155" s="240"/>
      <c r="C155" s="240"/>
      <c r="D155" s="240"/>
      <c r="E155" s="240"/>
      <c r="F155" s="240"/>
      <c r="G155" s="240"/>
      <c r="H155" s="240"/>
      <c r="I155" s="240"/>
      <c r="J155" s="240"/>
      <c r="K155" s="240"/>
      <c r="L155" s="240"/>
      <c r="M155" s="240"/>
    </row>
    <row r="156" customFormat="false" ht="14.25" hidden="false" customHeight="false" outlineLevel="0" collapsed="false">
      <c r="A156" s="240"/>
      <c r="B156" s="240"/>
      <c r="C156" s="240"/>
      <c r="D156" s="240"/>
      <c r="E156" s="240"/>
      <c r="F156" s="240"/>
      <c r="G156" s="240"/>
      <c r="H156" s="240"/>
      <c r="I156" s="240"/>
      <c r="J156" s="240"/>
      <c r="K156" s="240"/>
      <c r="L156" s="240"/>
      <c r="M156" s="240"/>
    </row>
    <row r="157" customFormat="false" ht="14.25" hidden="false" customHeight="false" outlineLevel="0" collapsed="false">
      <c r="A157" s="240"/>
      <c r="B157" s="240"/>
      <c r="C157" s="240"/>
      <c r="D157" s="240"/>
      <c r="E157" s="240"/>
      <c r="F157" s="240"/>
      <c r="G157" s="240"/>
      <c r="H157" s="240"/>
      <c r="I157" s="240"/>
      <c r="J157" s="240"/>
      <c r="K157" s="240"/>
      <c r="L157" s="240"/>
      <c r="M157" s="240"/>
    </row>
    <row r="158" customFormat="false" ht="14.25" hidden="false" customHeight="false" outlineLevel="0" collapsed="false">
      <c r="A158" s="240"/>
      <c r="B158" s="240"/>
      <c r="C158" s="240"/>
      <c r="D158" s="240"/>
      <c r="E158" s="240"/>
      <c r="F158" s="240"/>
      <c r="G158" s="240"/>
      <c r="H158" s="240"/>
      <c r="I158" s="240"/>
      <c r="J158" s="240"/>
      <c r="K158" s="240"/>
      <c r="L158" s="240"/>
      <c r="M158" s="240"/>
    </row>
    <row r="159" customFormat="false" ht="14.25" hidden="false" customHeight="false" outlineLevel="0" collapsed="false">
      <c r="A159" s="240"/>
      <c r="B159" s="240"/>
      <c r="C159" s="240"/>
      <c r="D159" s="240"/>
      <c r="E159" s="240"/>
      <c r="F159" s="240"/>
      <c r="G159" s="240"/>
      <c r="H159" s="240"/>
      <c r="I159" s="240"/>
      <c r="J159" s="240"/>
      <c r="K159" s="240"/>
      <c r="L159" s="240"/>
      <c r="M159" s="240"/>
    </row>
    <row r="160" customFormat="false" ht="14.25" hidden="false" customHeight="false" outlineLevel="0" collapsed="false">
      <c r="A160" s="240"/>
      <c r="B160" s="240"/>
      <c r="C160" s="240"/>
      <c r="D160" s="240"/>
      <c r="E160" s="240"/>
      <c r="F160" s="240"/>
      <c r="G160" s="240"/>
      <c r="H160" s="240"/>
      <c r="I160" s="240"/>
      <c r="J160" s="240"/>
      <c r="K160" s="240"/>
      <c r="L160" s="240"/>
      <c r="M160" s="240"/>
    </row>
    <row r="161" customFormat="false" ht="14.25" hidden="false" customHeight="false" outlineLevel="0" collapsed="false">
      <c r="A161" s="240"/>
      <c r="B161" s="240"/>
      <c r="C161" s="240"/>
      <c r="D161" s="240"/>
      <c r="E161" s="240"/>
      <c r="F161" s="240"/>
      <c r="G161" s="240"/>
      <c r="H161" s="240"/>
      <c r="I161" s="240"/>
      <c r="J161" s="240"/>
      <c r="K161" s="240"/>
      <c r="L161" s="240"/>
      <c r="M161" s="240"/>
    </row>
    <row r="162" customFormat="false" ht="14.25" hidden="false" customHeight="false" outlineLevel="0" collapsed="false">
      <c r="A162" s="240"/>
      <c r="B162" s="240"/>
      <c r="C162" s="240"/>
      <c r="D162" s="240"/>
      <c r="E162" s="240"/>
      <c r="F162" s="240"/>
      <c r="G162" s="240"/>
      <c r="H162" s="240"/>
      <c r="I162" s="240"/>
      <c r="J162" s="240"/>
      <c r="K162" s="240"/>
      <c r="L162" s="240"/>
      <c r="M162" s="240"/>
    </row>
    <row r="163" customFormat="false" ht="14.25" hidden="false" customHeight="false" outlineLevel="0" collapsed="false">
      <c r="A163" s="240"/>
      <c r="B163" s="240"/>
      <c r="C163" s="240"/>
      <c r="D163" s="240"/>
      <c r="E163" s="240"/>
      <c r="F163" s="240"/>
      <c r="G163" s="240"/>
      <c r="H163" s="240"/>
      <c r="I163" s="240"/>
      <c r="J163" s="240"/>
      <c r="K163" s="240"/>
      <c r="L163" s="240"/>
      <c r="M163" s="240"/>
    </row>
    <row r="164" customFormat="false" ht="14.25" hidden="false" customHeight="false" outlineLevel="0" collapsed="false">
      <c r="A164" s="240"/>
      <c r="B164" s="240"/>
      <c r="C164" s="240"/>
      <c r="D164" s="240"/>
      <c r="E164" s="240"/>
      <c r="F164" s="240"/>
      <c r="G164" s="240"/>
      <c r="H164" s="240"/>
      <c r="I164" s="240"/>
      <c r="J164" s="240"/>
      <c r="K164" s="240"/>
      <c r="L164" s="240"/>
      <c r="M164" s="240"/>
    </row>
    <row r="165" customFormat="false" ht="14.25" hidden="false" customHeight="false" outlineLevel="0" collapsed="false">
      <c r="A165" s="240"/>
      <c r="B165" s="240"/>
      <c r="C165" s="240"/>
      <c r="D165" s="240"/>
      <c r="E165" s="240"/>
      <c r="F165" s="240"/>
      <c r="G165" s="240"/>
      <c r="H165" s="240"/>
      <c r="I165" s="240"/>
      <c r="J165" s="240"/>
      <c r="K165" s="240"/>
      <c r="L165" s="240"/>
      <c r="M165" s="240"/>
    </row>
    <row r="166" customFormat="false" ht="14.25" hidden="false" customHeight="false" outlineLevel="0" collapsed="false">
      <c r="A166" s="240"/>
      <c r="B166" s="240"/>
      <c r="C166" s="240"/>
      <c r="D166" s="240"/>
      <c r="E166" s="240"/>
      <c r="F166" s="240"/>
      <c r="G166" s="240"/>
      <c r="H166" s="240"/>
      <c r="I166" s="240"/>
      <c r="J166" s="240"/>
      <c r="K166" s="240"/>
      <c r="L166" s="240"/>
      <c r="M166" s="240"/>
    </row>
    <row r="167" customFormat="false" ht="14.25" hidden="false" customHeight="false" outlineLevel="0" collapsed="false">
      <c r="A167" s="240"/>
      <c r="B167" s="240"/>
      <c r="C167" s="240"/>
      <c r="D167" s="240"/>
      <c r="E167" s="240"/>
      <c r="F167" s="240"/>
      <c r="G167" s="240"/>
      <c r="H167" s="240"/>
      <c r="I167" s="240"/>
      <c r="J167" s="240"/>
      <c r="K167" s="240"/>
      <c r="L167" s="240"/>
      <c r="M167" s="240"/>
    </row>
    <row r="168" customFormat="false" ht="14.25" hidden="false" customHeight="false" outlineLevel="0" collapsed="false">
      <c r="A168" s="240"/>
      <c r="B168" s="240"/>
      <c r="C168" s="240"/>
      <c r="D168" s="240"/>
      <c r="E168" s="240"/>
      <c r="F168" s="240"/>
      <c r="G168" s="240"/>
      <c r="H168" s="240"/>
      <c r="I168" s="240"/>
      <c r="J168" s="240"/>
      <c r="K168" s="240"/>
      <c r="L168" s="240"/>
      <c r="M168" s="240"/>
    </row>
    <row r="169" customFormat="false" ht="14.25" hidden="false" customHeight="false" outlineLevel="0" collapsed="false">
      <c r="A169" s="240"/>
      <c r="B169" s="240"/>
      <c r="C169" s="240"/>
      <c r="D169" s="240"/>
      <c r="E169" s="240"/>
      <c r="F169" s="240"/>
      <c r="G169" s="240"/>
      <c r="H169" s="240"/>
      <c r="I169" s="240"/>
      <c r="J169" s="240"/>
      <c r="K169" s="240"/>
      <c r="L169" s="240"/>
      <c r="M169" s="240"/>
    </row>
    <row r="170" customFormat="false" ht="14.25" hidden="false" customHeight="false" outlineLevel="0" collapsed="false">
      <c r="A170" s="240"/>
      <c r="B170" s="240"/>
      <c r="C170" s="240"/>
      <c r="D170" s="240"/>
      <c r="E170" s="240"/>
      <c r="F170" s="240"/>
      <c r="G170" s="240"/>
      <c r="H170" s="240"/>
      <c r="I170" s="240"/>
      <c r="J170" s="240"/>
      <c r="K170" s="240"/>
      <c r="L170" s="240"/>
      <c r="M170" s="240"/>
    </row>
    <row r="171" customFormat="false" ht="14.25" hidden="false" customHeight="false" outlineLevel="0" collapsed="false">
      <c r="A171" s="240"/>
      <c r="B171" s="240"/>
      <c r="C171" s="240"/>
      <c r="D171" s="240"/>
      <c r="E171" s="240"/>
      <c r="F171" s="240"/>
      <c r="G171" s="240"/>
      <c r="H171" s="240"/>
      <c r="I171" s="240"/>
      <c r="J171" s="240"/>
      <c r="K171" s="240"/>
      <c r="L171" s="240"/>
      <c r="M171" s="240"/>
    </row>
    <row r="172" customFormat="false" ht="14.25" hidden="false" customHeight="false" outlineLevel="0" collapsed="false">
      <c r="A172" s="240"/>
      <c r="B172" s="240"/>
      <c r="C172" s="240"/>
      <c r="D172" s="240"/>
      <c r="E172" s="240"/>
      <c r="F172" s="240"/>
      <c r="G172" s="240"/>
      <c r="H172" s="240"/>
      <c r="I172" s="240"/>
      <c r="J172" s="240"/>
      <c r="K172" s="240"/>
      <c r="L172" s="240"/>
      <c r="M172" s="240"/>
    </row>
    <row r="173" customFormat="false" ht="14.25" hidden="false" customHeight="false" outlineLevel="0" collapsed="false">
      <c r="A173" s="240"/>
      <c r="B173" s="240"/>
      <c r="C173" s="240"/>
      <c r="D173" s="240"/>
      <c r="E173" s="240"/>
      <c r="F173" s="240"/>
      <c r="G173" s="240"/>
      <c r="H173" s="240"/>
      <c r="I173" s="240"/>
      <c r="J173" s="240"/>
      <c r="K173" s="240"/>
      <c r="L173" s="240"/>
      <c r="M173" s="240"/>
    </row>
    <row r="174" customFormat="false" ht="14.25" hidden="false" customHeight="false" outlineLevel="0" collapsed="false">
      <c r="A174" s="240"/>
      <c r="B174" s="240"/>
      <c r="C174" s="240"/>
      <c r="D174" s="240"/>
      <c r="E174" s="240"/>
      <c r="F174" s="240"/>
      <c r="G174" s="240"/>
      <c r="H174" s="240"/>
      <c r="I174" s="240"/>
      <c r="J174" s="240"/>
      <c r="K174" s="240"/>
      <c r="L174" s="240"/>
      <c r="M174" s="240"/>
    </row>
    <row r="175" customFormat="false" ht="14.25" hidden="false" customHeight="false" outlineLevel="0" collapsed="false">
      <c r="A175" s="240"/>
      <c r="B175" s="240"/>
      <c r="C175" s="240"/>
      <c r="D175" s="240"/>
      <c r="E175" s="240"/>
      <c r="F175" s="240"/>
      <c r="G175" s="240"/>
      <c r="H175" s="240"/>
      <c r="I175" s="240"/>
      <c r="J175" s="240"/>
      <c r="K175" s="240"/>
      <c r="L175" s="240"/>
      <c r="M175" s="240"/>
    </row>
    <row r="176" customFormat="false" ht="14.25" hidden="false" customHeight="false" outlineLevel="0" collapsed="false">
      <c r="A176" s="240"/>
      <c r="B176" s="240"/>
      <c r="C176" s="240"/>
      <c r="D176" s="240"/>
      <c r="E176" s="240"/>
      <c r="F176" s="240"/>
      <c r="G176" s="240"/>
      <c r="H176" s="240"/>
      <c r="I176" s="240"/>
      <c r="J176" s="240"/>
      <c r="K176" s="240"/>
      <c r="L176" s="240"/>
      <c r="M176" s="240"/>
    </row>
    <row r="177" customFormat="false" ht="14.25" hidden="false" customHeight="false" outlineLevel="0" collapsed="false">
      <c r="A177" s="240"/>
      <c r="B177" s="240"/>
      <c r="C177" s="240"/>
      <c r="D177" s="240"/>
      <c r="E177" s="240"/>
      <c r="F177" s="240"/>
      <c r="G177" s="240"/>
      <c r="H177" s="240"/>
      <c r="I177" s="240"/>
      <c r="J177" s="240"/>
      <c r="K177" s="240"/>
      <c r="L177" s="240"/>
      <c r="M177" s="240"/>
    </row>
    <row r="178" customFormat="false" ht="14.25" hidden="false" customHeight="false" outlineLevel="0" collapsed="false">
      <c r="A178" s="240"/>
      <c r="B178" s="240"/>
      <c r="C178" s="240"/>
      <c r="D178" s="240"/>
      <c r="E178" s="240"/>
      <c r="F178" s="240"/>
      <c r="G178" s="240"/>
      <c r="H178" s="240"/>
      <c r="I178" s="240"/>
      <c r="J178" s="240"/>
      <c r="K178" s="240"/>
      <c r="L178" s="240"/>
      <c r="M178" s="240"/>
    </row>
    <row r="179" customFormat="false" ht="14.25" hidden="false" customHeight="false" outlineLevel="0" collapsed="false">
      <c r="A179" s="240"/>
      <c r="B179" s="240"/>
      <c r="C179" s="240"/>
      <c r="D179" s="240"/>
      <c r="E179" s="240"/>
      <c r="F179" s="240"/>
      <c r="G179" s="240"/>
      <c r="H179" s="240"/>
      <c r="I179" s="240"/>
      <c r="J179" s="240"/>
      <c r="K179" s="240"/>
      <c r="L179" s="240"/>
      <c r="M179" s="240"/>
    </row>
    <row r="180" customFormat="false" ht="14.25" hidden="false" customHeight="false" outlineLevel="0" collapsed="false">
      <c r="A180" s="240"/>
      <c r="B180" s="240"/>
      <c r="C180" s="240"/>
      <c r="D180" s="240"/>
      <c r="E180" s="240"/>
      <c r="F180" s="240"/>
      <c r="G180" s="240"/>
      <c r="H180" s="240"/>
      <c r="I180" s="240"/>
      <c r="J180" s="240"/>
      <c r="K180" s="240"/>
      <c r="L180" s="240"/>
      <c r="M180" s="240"/>
    </row>
    <row r="181" customFormat="false" ht="14.25" hidden="false" customHeight="false" outlineLevel="0" collapsed="false">
      <c r="A181" s="240"/>
      <c r="B181" s="240"/>
      <c r="C181" s="240"/>
      <c r="D181" s="240"/>
      <c r="E181" s="240"/>
      <c r="F181" s="240"/>
      <c r="G181" s="240"/>
      <c r="H181" s="240"/>
      <c r="I181" s="240"/>
      <c r="J181" s="240"/>
      <c r="K181" s="240"/>
      <c r="L181" s="240"/>
      <c r="M181" s="240"/>
    </row>
    <row r="182" customFormat="false" ht="14.25" hidden="false" customHeight="false" outlineLevel="0" collapsed="false">
      <c r="A182" s="240"/>
      <c r="B182" s="240"/>
      <c r="C182" s="240"/>
      <c r="D182" s="240"/>
      <c r="E182" s="240"/>
      <c r="F182" s="240"/>
      <c r="G182" s="240"/>
      <c r="H182" s="240"/>
      <c r="I182" s="240"/>
      <c r="J182" s="240"/>
      <c r="K182" s="240"/>
      <c r="L182" s="240"/>
      <c r="M182" s="240"/>
    </row>
    <row r="183" customFormat="false" ht="14.25" hidden="false" customHeight="false" outlineLevel="0" collapsed="false">
      <c r="A183" s="240"/>
      <c r="B183" s="240"/>
      <c r="C183" s="240"/>
      <c r="D183" s="240"/>
      <c r="E183" s="240"/>
      <c r="F183" s="240"/>
      <c r="G183" s="240"/>
      <c r="H183" s="240"/>
      <c r="I183" s="240"/>
      <c r="J183" s="240"/>
      <c r="K183" s="240"/>
      <c r="L183" s="240"/>
      <c r="M183" s="240"/>
    </row>
    <row r="184" customFormat="false" ht="14.25" hidden="false" customHeight="false" outlineLevel="0" collapsed="false">
      <c r="A184" s="240"/>
      <c r="B184" s="240"/>
      <c r="C184" s="240"/>
      <c r="D184" s="240"/>
      <c r="E184" s="240"/>
      <c r="F184" s="240"/>
      <c r="G184" s="240"/>
      <c r="H184" s="240"/>
      <c r="I184" s="240"/>
      <c r="J184" s="240"/>
      <c r="K184" s="240"/>
      <c r="L184" s="240"/>
      <c r="M184" s="240"/>
    </row>
    <row r="185" customFormat="false" ht="14.25" hidden="false" customHeight="false" outlineLevel="0" collapsed="false">
      <c r="A185" s="240"/>
      <c r="B185" s="240"/>
      <c r="C185" s="240"/>
      <c r="D185" s="240"/>
      <c r="E185" s="240"/>
      <c r="F185" s="240"/>
      <c r="G185" s="240"/>
      <c r="H185" s="240"/>
      <c r="I185" s="240"/>
      <c r="J185" s="240"/>
      <c r="K185" s="240"/>
      <c r="L185" s="240"/>
      <c r="M185" s="240"/>
    </row>
    <row r="186" customFormat="false" ht="14.25" hidden="false" customHeight="false" outlineLevel="0" collapsed="false">
      <c r="A186" s="240"/>
      <c r="B186" s="240"/>
      <c r="C186" s="240"/>
      <c r="D186" s="240"/>
      <c r="E186" s="240"/>
      <c r="F186" s="240"/>
      <c r="G186" s="240"/>
      <c r="H186" s="240"/>
      <c r="I186" s="240"/>
      <c r="J186" s="240"/>
      <c r="K186" s="240"/>
      <c r="L186" s="240"/>
      <c r="M186" s="240"/>
    </row>
    <row r="187" customFormat="false" ht="14.25" hidden="false" customHeight="false" outlineLevel="0" collapsed="false">
      <c r="A187" s="240"/>
      <c r="B187" s="240"/>
      <c r="C187" s="240"/>
      <c r="D187" s="240"/>
      <c r="E187" s="240"/>
      <c r="F187" s="240"/>
      <c r="G187" s="240"/>
      <c r="H187" s="240"/>
      <c r="I187" s="240"/>
      <c r="J187" s="240"/>
      <c r="K187" s="240"/>
      <c r="L187" s="240"/>
      <c r="M187" s="240"/>
    </row>
    <row r="188" customFormat="false" ht="14.25" hidden="false" customHeight="false" outlineLevel="0" collapsed="false">
      <c r="A188" s="240"/>
      <c r="B188" s="240"/>
      <c r="C188" s="240"/>
      <c r="D188" s="240"/>
      <c r="E188" s="240"/>
      <c r="F188" s="240"/>
      <c r="G188" s="240"/>
      <c r="H188" s="240"/>
      <c r="I188" s="240"/>
      <c r="J188" s="240"/>
      <c r="K188" s="240"/>
      <c r="L188" s="240"/>
      <c r="M188" s="240"/>
    </row>
    <row r="189" customFormat="false" ht="14.25" hidden="false" customHeight="false" outlineLevel="0" collapsed="false">
      <c r="A189" s="240"/>
      <c r="B189" s="240"/>
      <c r="C189" s="240"/>
      <c r="D189" s="240"/>
      <c r="E189" s="240"/>
      <c r="F189" s="240"/>
      <c r="G189" s="240"/>
      <c r="H189" s="240"/>
      <c r="I189" s="240"/>
      <c r="J189" s="240"/>
      <c r="K189" s="240"/>
      <c r="L189" s="240"/>
      <c r="M189" s="240"/>
    </row>
    <row r="190" customFormat="false" ht="14.25" hidden="false" customHeight="false" outlineLevel="0" collapsed="false">
      <c r="A190" s="240"/>
      <c r="B190" s="240"/>
      <c r="C190" s="240"/>
      <c r="D190" s="240"/>
      <c r="E190" s="240"/>
      <c r="F190" s="240"/>
      <c r="G190" s="240"/>
      <c r="H190" s="240"/>
      <c r="I190" s="240"/>
      <c r="J190" s="240"/>
      <c r="K190" s="240"/>
      <c r="L190" s="240"/>
      <c r="M190" s="240"/>
    </row>
    <row r="191" customFormat="false" ht="14.25" hidden="false" customHeight="false" outlineLevel="0" collapsed="false">
      <c r="A191" s="240"/>
      <c r="B191" s="240"/>
      <c r="C191" s="240"/>
      <c r="D191" s="240"/>
      <c r="E191" s="240"/>
      <c r="F191" s="240"/>
      <c r="G191" s="240"/>
      <c r="H191" s="240"/>
      <c r="I191" s="240"/>
      <c r="J191" s="240"/>
      <c r="K191" s="240"/>
      <c r="L191" s="240"/>
      <c r="M191" s="240"/>
    </row>
    <row r="192" customFormat="false" ht="14.25" hidden="false" customHeight="false" outlineLevel="0" collapsed="false">
      <c r="A192" s="240"/>
      <c r="B192" s="240"/>
      <c r="C192" s="240"/>
      <c r="D192" s="240"/>
      <c r="E192" s="240"/>
      <c r="F192" s="240"/>
      <c r="G192" s="240"/>
      <c r="H192" s="240"/>
      <c r="I192" s="240"/>
      <c r="J192" s="240"/>
      <c r="K192" s="240"/>
      <c r="L192" s="240"/>
      <c r="M192" s="240"/>
    </row>
    <row r="193" customFormat="false" ht="14.25" hidden="false" customHeight="false" outlineLevel="0" collapsed="false">
      <c r="A193" s="240"/>
      <c r="B193" s="240"/>
      <c r="C193" s="240"/>
      <c r="D193" s="240"/>
      <c r="E193" s="240"/>
      <c r="F193" s="240"/>
      <c r="G193" s="240"/>
      <c r="H193" s="240"/>
      <c r="I193" s="240"/>
      <c r="J193" s="240"/>
      <c r="K193" s="240"/>
      <c r="L193" s="240"/>
      <c r="M193" s="240"/>
    </row>
    <row r="194" customFormat="false" ht="14.25" hidden="false" customHeight="false" outlineLevel="0" collapsed="false">
      <c r="A194" s="240"/>
      <c r="B194" s="240"/>
      <c r="C194" s="240"/>
      <c r="D194" s="240"/>
      <c r="E194" s="240"/>
      <c r="F194" s="240"/>
      <c r="G194" s="240"/>
      <c r="H194" s="240"/>
      <c r="I194" s="240"/>
      <c r="J194" s="240"/>
      <c r="K194" s="240"/>
      <c r="L194" s="240"/>
      <c r="M194" s="240"/>
    </row>
    <row r="195" customFormat="false" ht="14.25" hidden="false" customHeight="false" outlineLevel="0" collapsed="false">
      <c r="A195" s="240"/>
      <c r="B195" s="240"/>
      <c r="C195" s="240"/>
      <c r="D195" s="240"/>
      <c r="E195" s="240"/>
      <c r="F195" s="240"/>
      <c r="G195" s="240"/>
      <c r="H195" s="240"/>
      <c r="I195" s="240"/>
      <c r="J195" s="240"/>
      <c r="K195" s="240"/>
      <c r="L195" s="240"/>
      <c r="M195" s="240"/>
    </row>
    <row r="196" customFormat="false" ht="14.25" hidden="false" customHeight="false" outlineLevel="0" collapsed="false">
      <c r="A196" s="240"/>
      <c r="B196" s="240"/>
      <c r="C196" s="240"/>
      <c r="D196" s="240"/>
      <c r="E196" s="240"/>
      <c r="F196" s="240"/>
      <c r="G196" s="240"/>
      <c r="H196" s="240"/>
      <c r="I196" s="240"/>
      <c r="J196" s="240"/>
      <c r="K196" s="240"/>
      <c r="L196" s="240"/>
      <c r="M196" s="240"/>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true" verticalCentered="true"/>
  <pageMargins left="0.39375" right="0.39375" top="0.39375" bottom="0.393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5"/>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A1" activeCellId="0" sqref="A1"/>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5"/>
    <col collapsed="false" customWidth="true" hidden="false" outlineLevel="0" max="3" min="3" style="0" width="13.37"/>
    <col collapsed="false" customWidth="true" hidden="false" outlineLevel="0" max="4" min="4" style="0" width="19.13"/>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7.12"/>
    <col collapsed="false" customWidth="true" hidden="false" outlineLevel="0" max="10" min="10" style="0" width="12.75"/>
    <col collapsed="false" customWidth="true" hidden="false" outlineLevel="0" max="11" min="11" style="0" width="20.13"/>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23" t="s">
        <v>255</v>
      </c>
      <c r="B1" s="223"/>
      <c r="C1" s="223"/>
      <c r="D1" s="223"/>
      <c r="E1" s="223"/>
      <c r="F1" s="223"/>
      <c r="G1" s="223"/>
      <c r="H1" s="223"/>
      <c r="I1" s="223"/>
      <c r="J1" s="223"/>
      <c r="K1" s="223"/>
      <c r="L1" s="223"/>
      <c r="M1" s="223"/>
    </row>
    <row r="2" customFormat="false" ht="14.25" hidden="false" customHeight="false" outlineLevel="0" collapsed="false">
      <c r="A2" s="223"/>
      <c r="B2" s="223"/>
      <c r="C2" s="223"/>
      <c r="D2" s="223"/>
      <c r="E2" s="223"/>
      <c r="F2" s="223"/>
      <c r="G2" s="223"/>
      <c r="H2" s="223"/>
      <c r="I2" s="223"/>
      <c r="J2" s="223"/>
      <c r="K2" s="223"/>
      <c r="L2" s="223"/>
      <c r="M2" s="223"/>
    </row>
    <row r="3" customFormat="false" ht="14.25" hidden="false" customHeight="false" outlineLevel="0" collapsed="false">
      <c r="A3" s="224" t="s">
        <v>256</v>
      </c>
      <c r="B3" s="224"/>
      <c r="C3" s="224"/>
      <c r="D3" s="224"/>
      <c r="E3" s="224"/>
      <c r="F3" s="224"/>
      <c r="G3" s="241"/>
      <c r="H3" s="226" t="s">
        <v>257</v>
      </c>
      <c r="I3" s="226"/>
      <c r="J3" s="226"/>
      <c r="K3" s="226"/>
      <c r="L3" s="226"/>
      <c r="M3" s="226"/>
    </row>
    <row r="4" customFormat="false" ht="25.5" hidden="false" customHeight="false" outlineLevel="0" collapsed="false">
      <c r="A4" s="227" t="s">
        <v>243</v>
      </c>
      <c r="B4" s="227" t="s">
        <v>244</v>
      </c>
      <c r="C4" s="227" t="s">
        <v>245</v>
      </c>
      <c r="D4" s="227" t="s">
        <v>246</v>
      </c>
      <c r="E4" s="227" t="s">
        <v>247</v>
      </c>
      <c r="F4" s="227" t="s">
        <v>248</v>
      </c>
      <c r="G4" s="242"/>
      <c r="H4" s="228" t="s">
        <v>243</v>
      </c>
      <c r="I4" s="227" t="s">
        <v>244</v>
      </c>
      <c r="J4" s="227" t="s">
        <v>245</v>
      </c>
      <c r="K4" s="227" t="s">
        <v>246</v>
      </c>
      <c r="L4" s="227" t="s">
        <v>247</v>
      </c>
      <c r="M4" s="227" t="s">
        <v>248</v>
      </c>
    </row>
    <row r="5" customFormat="false" ht="14.25" hidden="false" customHeight="false" outlineLevel="0" collapsed="false">
      <c r="A5" s="229" t="s">
        <v>249</v>
      </c>
      <c r="B5" s="230" t="n">
        <v>1</v>
      </c>
      <c r="C5" s="231" t="n">
        <f aca="false">'Dimensionamento de Serventes'!F20/'Dimensionamento de Serventes'!G20</f>
        <v>0.5</v>
      </c>
      <c r="D5" s="232" t="n">
        <f aca="false">'PREÇO m² ÁREAS INTERNAS'!D5</f>
        <v>1.0324059861607</v>
      </c>
      <c r="E5" s="233" t="n">
        <f aca="false">'PREÇO m² ÁREAS INTERNAS'!E5</f>
        <v>4832.98199757889</v>
      </c>
      <c r="F5" s="233" t="n">
        <f aca="false">(B5/B6)*C5*D5*E5</f>
        <v>1.08469555332768</v>
      </c>
      <c r="G5" s="242"/>
      <c r="H5" s="234" t="s">
        <v>249</v>
      </c>
      <c r="I5" s="230" t="n">
        <v>1</v>
      </c>
      <c r="J5" s="229" t="n">
        <f aca="false">'Dimensionamento de Serventes'!F21/'Dimensionamento de Serventes'!G21</f>
        <v>0.167189132706374</v>
      </c>
      <c r="K5" s="232" t="n">
        <f aca="false">'PREÇO m² ÁREAS INTERNAS'!D5</f>
        <v>1.0324059861607</v>
      </c>
      <c r="L5" s="233" t="n">
        <f aca="false">'PREÇO m² ÁREAS INTERNAS'!E5</f>
        <v>4832.98199757889</v>
      </c>
      <c r="M5" s="233" t="n">
        <f aca="false">(I5/I6)*J5*K5*L5</f>
        <v>0.104275852566506</v>
      </c>
    </row>
    <row r="6" customFormat="false" ht="33" hidden="false" customHeight="true" outlineLevel="0" collapsed="false">
      <c r="A6" s="229"/>
      <c r="B6" s="235" t="n">
        <f aca="false">'Dimensionamento de Serventes'!E20</f>
        <v>2300</v>
      </c>
      <c r="C6" s="231"/>
      <c r="D6" s="232"/>
      <c r="E6" s="233"/>
      <c r="F6" s="233"/>
      <c r="G6" s="242"/>
      <c r="H6" s="234"/>
      <c r="I6" s="235" t="n">
        <f aca="false">'Dimensionamento de Serventes'!E21</f>
        <v>8000</v>
      </c>
      <c r="J6" s="229"/>
      <c r="K6" s="229"/>
      <c r="L6" s="233"/>
      <c r="M6" s="233"/>
    </row>
    <row r="7" customFormat="false" ht="14.25" hidden="false" customHeight="false" outlineLevel="0" collapsed="false">
      <c r="A7" s="236" t="s">
        <v>250</v>
      </c>
      <c r="B7" s="236"/>
      <c r="C7" s="236"/>
      <c r="D7" s="236"/>
      <c r="E7" s="236"/>
      <c r="F7" s="237" t="n">
        <f aca="false">SUM(F5)</f>
        <v>1.08469555332768</v>
      </c>
      <c r="G7" s="242"/>
      <c r="H7" s="238" t="s">
        <v>250</v>
      </c>
      <c r="I7" s="238"/>
      <c r="J7" s="238"/>
      <c r="K7" s="238"/>
      <c r="L7" s="238"/>
      <c r="M7" s="237" t="n">
        <f aca="false">SUM(M5)</f>
        <v>0.104275852566506</v>
      </c>
    </row>
    <row r="8" customFormat="false" ht="14.25" hidden="false" customHeight="false" outlineLevel="0" collapsed="false">
      <c r="A8" s="225"/>
      <c r="B8" s="225"/>
      <c r="C8" s="225"/>
      <c r="D8" s="225"/>
      <c r="E8" s="225"/>
      <c r="F8" s="225"/>
      <c r="G8" s="242"/>
      <c r="H8" s="239"/>
      <c r="I8" s="239"/>
      <c r="J8" s="239"/>
      <c r="K8" s="239"/>
      <c r="L8" s="239"/>
      <c r="M8" s="239"/>
    </row>
    <row r="9" customFormat="false" ht="14.25" hidden="false" customHeight="false" outlineLevel="0" collapsed="false">
      <c r="A9" s="224" t="s">
        <v>258</v>
      </c>
      <c r="B9" s="224"/>
      <c r="C9" s="224"/>
      <c r="D9" s="224"/>
      <c r="E9" s="224"/>
      <c r="F9" s="224"/>
      <c r="G9" s="242"/>
      <c r="H9" s="226" t="s">
        <v>259</v>
      </c>
      <c r="I9" s="226"/>
      <c r="J9" s="226"/>
      <c r="K9" s="226"/>
      <c r="L9" s="226"/>
      <c r="M9" s="226"/>
    </row>
    <row r="10" customFormat="false" ht="25.5" hidden="false" customHeight="false" outlineLevel="0" collapsed="false">
      <c r="A10" s="227" t="s">
        <v>243</v>
      </c>
      <c r="B10" s="227" t="s">
        <v>244</v>
      </c>
      <c r="C10" s="227" t="s">
        <v>245</v>
      </c>
      <c r="D10" s="227" t="s">
        <v>246</v>
      </c>
      <c r="E10" s="227" t="s">
        <v>247</v>
      </c>
      <c r="F10" s="227" t="s">
        <v>248</v>
      </c>
      <c r="G10" s="242"/>
      <c r="H10" s="228" t="s">
        <v>243</v>
      </c>
      <c r="I10" s="227" t="s">
        <v>244</v>
      </c>
      <c r="J10" s="227" t="s">
        <v>245</v>
      </c>
      <c r="K10" s="227" t="s">
        <v>246</v>
      </c>
      <c r="L10" s="227" t="s">
        <v>247</v>
      </c>
      <c r="M10" s="227" t="s">
        <v>248</v>
      </c>
    </row>
    <row r="11" customFormat="false" ht="14.25" hidden="false" customHeight="false" outlineLevel="0" collapsed="false">
      <c r="A11" s="229" t="s">
        <v>249</v>
      </c>
      <c r="B11" s="230" t="n">
        <v>1</v>
      </c>
      <c r="C11" s="229" t="n">
        <f aca="false">'Dimensionamento de Serventes'!F22/'Dimensionamento de Serventes'!G22</f>
        <v>0.167189132706374</v>
      </c>
      <c r="D11" s="232" t="n">
        <f aca="false">'PREÇO m² ÁREAS INTERNAS'!D5</f>
        <v>1.0324059861607</v>
      </c>
      <c r="E11" s="233" t="n">
        <f aca="false">'PREÇO m² ÁREAS INTERNAS'!E5</f>
        <v>4832.98199757889</v>
      </c>
      <c r="F11" s="233" t="n">
        <f aca="false">(B11/B12)*C11*D11*E11</f>
        <v>0.36269861762263</v>
      </c>
      <c r="G11" s="242"/>
      <c r="H11" s="234" t="s">
        <v>249</v>
      </c>
      <c r="I11" s="230" t="n">
        <v>1</v>
      </c>
      <c r="J11" s="229" t="n">
        <f aca="false">'Dimensionamento de Serventes'!F23/'Dimensionamento de Serventes'!G23</f>
        <v>0.167189132706374</v>
      </c>
      <c r="K11" s="232" t="n">
        <f aca="false">'PREÇO m² ÁREAS INTERNAS'!D5</f>
        <v>1.0324059861607</v>
      </c>
      <c r="L11" s="233" t="n">
        <f aca="false">'PREÇO m² ÁREAS INTERNAS'!E5</f>
        <v>4832.98199757889</v>
      </c>
      <c r="M11" s="233" t="n">
        <f aca="false">(I11/I12)*J11*K11*L11</f>
        <v>0.36269861762263</v>
      </c>
    </row>
    <row r="12" customFormat="false" ht="33" hidden="false" customHeight="true" outlineLevel="0" collapsed="false">
      <c r="A12" s="229"/>
      <c r="B12" s="235" t="n">
        <f aca="false">'Dimensionamento de Serventes'!E22</f>
        <v>2300</v>
      </c>
      <c r="C12" s="229"/>
      <c r="D12" s="229"/>
      <c r="E12" s="233"/>
      <c r="F12" s="233"/>
      <c r="G12" s="242"/>
      <c r="H12" s="234"/>
      <c r="I12" s="235" t="n">
        <f aca="false">'Dimensionamento de Serventes'!E23</f>
        <v>2300</v>
      </c>
      <c r="J12" s="229"/>
      <c r="K12" s="229"/>
      <c r="L12" s="233"/>
      <c r="M12" s="233"/>
    </row>
    <row r="13" customFormat="false" ht="14.25" hidden="false" customHeight="false" outlineLevel="0" collapsed="false">
      <c r="A13" s="236" t="s">
        <v>250</v>
      </c>
      <c r="B13" s="236"/>
      <c r="C13" s="236"/>
      <c r="D13" s="236"/>
      <c r="E13" s="236"/>
      <c r="F13" s="237" t="n">
        <f aca="false">SUM(F11)</f>
        <v>0.36269861762263</v>
      </c>
      <c r="G13" s="242"/>
      <c r="H13" s="238" t="s">
        <v>250</v>
      </c>
      <c r="I13" s="238"/>
      <c r="J13" s="238"/>
      <c r="K13" s="238"/>
      <c r="L13" s="238"/>
      <c r="M13" s="237" t="n">
        <f aca="false">SUM(M11)</f>
        <v>0.36269861762263</v>
      </c>
    </row>
    <row r="16" customFormat="false" ht="14.25" hidden="false" customHeight="false" outlineLevel="0" collapsed="false">
      <c r="A16" s="240"/>
      <c r="B16" s="240"/>
      <c r="C16" s="240"/>
      <c r="D16" s="240"/>
      <c r="E16" s="240"/>
      <c r="F16" s="240"/>
      <c r="G16" s="240"/>
      <c r="H16" s="240"/>
      <c r="I16" s="240"/>
      <c r="J16" s="240"/>
      <c r="K16" s="240"/>
      <c r="L16" s="240"/>
      <c r="M16" s="240"/>
    </row>
    <row r="17" customFormat="false" ht="14.25" hidden="false" customHeight="false" outlineLevel="0" collapsed="false">
      <c r="A17" s="240"/>
      <c r="B17" s="240"/>
      <c r="C17" s="240"/>
      <c r="D17" s="240"/>
      <c r="E17" s="240"/>
      <c r="F17" s="240"/>
      <c r="G17" s="240"/>
      <c r="H17" s="240"/>
      <c r="I17" s="240"/>
      <c r="J17" s="240"/>
      <c r="K17" s="240"/>
      <c r="L17" s="240"/>
      <c r="M17" s="240"/>
    </row>
    <row r="18" customFormat="false" ht="14.25" hidden="false" customHeight="false" outlineLevel="0" collapsed="false">
      <c r="A18" s="240"/>
      <c r="B18" s="240"/>
      <c r="C18" s="240"/>
      <c r="D18" s="240"/>
      <c r="E18" s="240"/>
      <c r="F18" s="240"/>
      <c r="G18" s="240"/>
      <c r="H18" s="240"/>
      <c r="I18" s="240"/>
      <c r="J18" s="240"/>
      <c r="K18" s="240"/>
      <c r="L18" s="240"/>
      <c r="M18" s="240"/>
    </row>
    <row r="19" customFormat="false" ht="14.25" hidden="false" customHeight="false" outlineLevel="0" collapsed="false">
      <c r="A19" s="240"/>
      <c r="B19" s="240"/>
      <c r="C19" s="240"/>
      <c r="D19" s="240"/>
      <c r="E19" s="240"/>
      <c r="F19" s="243"/>
      <c r="G19" s="240"/>
      <c r="H19" s="240"/>
      <c r="I19" s="240"/>
      <c r="J19" s="240"/>
      <c r="K19" s="240"/>
      <c r="L19" s="240"/>
      <c r="M19" s="240"/>
    </row>
    <row r="20" customFormat="false" ht="14.25" hidden="false" customHeight="false" outlineLevel="0" collapsed="false">
      <c r="A20" s="240"/>
      <c r="B20" s="240"/>
      <c r="C20" s="240"/>
      <c r="D20" s="240"/>
      <c r="E20" s="240"/>
      <c r="F20" s="240"/>
      <c r="G20" s="240"/>
      <c r="H20" s="240"/>
      <c r="I20" s="240"/>
      <c r="J20" s="240"/>
      <c r="K20" s="240"/>
      <c r="L20" s="240"/>
      <c r="M20" s="240"/>
    </row>
    <row r="21" customFormat="false" ht="14.25" hidden="false" customHeight="false" outlineLevel="0" collapsed="false">
      <c r="A21" s="240"/>
      <c r="B21" s="240"/>
      <c r="C21" s="240"/>
      <c r="D21" s="240"/>
      <c r="E21" s="240"/>
      <c r="F21" s="240"/>
      <c r="G21" s="240"/>
      <c r="H21" s="240"/>
      <c r="I21" s="240"/>
      <c r="J21" s="240"/>
      <c r="K21" s="240"/>
      <c r="L21" s="240"/>
      <c r="M21" s="240"/>
    </row>
    <row r="22" customFormat="false" ht="14.25" hidden="false" customHeight="false" outlineLevel="0" collapsed="false">
      <c r="A22" s="240"/>
      <c r="B22" s="240"/>
      <c r="C22" s="240"/>
      <c r="D22" s="240"/>
      <c r="E22" s="240"/>
      <c r="F22" s="240"/>
      <c r="G22" s="240"/>
      <c r="H22" s="240"/>
      <c r="I22" s="240"/>
      <c r="J22" s="240"/>
      <c r="K22" s="240"/>
      <c r="L22" s="240"/>
      <c r="M22" s="240"/>
    </row>
    <row r="23" customFormat="false" ht="14.25" hidden="false" customHeight="false" outlineLevel="0" collapsed="false">
      <c r="A23" s="240"/>
      <c r="B23" s="240"/>
      <c r="C23" s="240"/>
      <c r="D23" s="240"/>
      <c r="E23" s="240"/>
      <c r="F23" s="240"/>
      <c r="G23" s="240"/>
      <c r="H23" s="240"/>
      <c r="I23" s="240"/>
      <c r="J23" s="240"/>
      <c r="K23" s="240"/>
      <c r="L23" s="240"/>
      <c r="M23" s="240"/>
    </row>
    <row r="24" customFormat="false" ht="14.25" hidden="false" customHeight="false" outlineLevel="0" collapsed="false">
      <c r="A24" s="240"/>
      <c r="B24" s="240"/>
      <c r="C24" s="240"/>
      <c r="D24" s="240"/>
      <c r="F24" s="240"/>
      <c r="G24" s="240"/>
      <c r="H24" s="240"/>
      <c r="I24" s="240"/>
      <c r="J24" s="240"/>
      <c r="K24" s="240"/>
      <c r="L24" s="240"/>
      <c r="M24" s="240"/>
    </row>
    <row r="25" customFormat="false" ht="14.25" hidden="false" customHeight="false" outlineLevel="0" collapsed="false">
      <c r="A25" s="240"/>
      <c r="B25" s="240"/>
      <c r="C25" s="240"/>
      <c r="D25" s="240"/>
      <c r="E25" s="240"/>
      <c r="F25" s="240"/>
      <c r="G25" s="240"/>
      <c r="H25" s="240"/>
      <c r="I25" s="240"/>
      <c r="J25" s="240"/>
      <c r="K25" s="240"/>
      <c r="L25" s="240"/>
      <c r="M25" s="240"/>
    </row>
    <row r="26" customFormat="false" ht="14.25" hidden="false" customHeight="false" outlineLevel="0" collapsed="false">
      <c r="A26" s="240"/>
      <c r="B26" s="240"/>
      <c r="C26" s="240"/>
      <c r="D26" s="240"/>
      <c r="E26" s="240"/>
      <c r="F26" s="240"/>
      <c r="G26" s="240"/>
      <c r="H26" s="240"/>
      <c r="I26" s="240"/>
      <c r="J26" s="240"/>
      <c r="K26" s="240"/>
      <c r="L26" s="240"/>
      <c r="M26" s="240"/>
    </row>
    <row r="27" customFormat="false" ht="14.25" hidden="false" customHeight="false" outlineLevel="0" collapsed="false">
      <c r="A27" s="240"/>
      <c r="B27" s="240"/>
      <c r="C27" s="240"/>
      <c r="D27" s="240"/>
      <c r="E27" s="240"/>
      <c r="F27" s="244"/>
      <c r="G27" s="240"/>
      <c r="H27" s="240"/>
      <c r="I27" s="240"/>
      <c r="J27" s="240"/>
      <c r="K27" s="240"/>
      <c r="L27" s="240"/>
      <c r="M27" s="240"/>
    </row>
    <row r="28" customFormat="false" ht="14.25" hidden="false" customHeight="false" outlineLevel="0" collapsed="false">
      <c r="A28" s="240"/>
      <c r="B28" s="240"/>
      <c r="C28" s="240"/>
      <c r="D28" s="240"/>
      <c r="E28" s="240"/>
      <c r="F28" s="244"/>
      <c r="G28" s="240"/>
      <c r="H28" s="240"/>
      <c r="I28" s="240"/>
      <c r="J28" s="240"/>
      <c r="K28" s="240"/>
      <c r="L28" s="240"/>
      <c r="M28" s="240"/>
    </row>
    <row r="29" customFormat="false" ht="14.25" hidden="false" customHeight="false" outlineLevel="0" collapsed="false">
      <c r="A29" s="240"/>
      <c r="B29" s="240"/>
      <c r="C29" s="240"/>
      <c r="D29" s="240"/>
      <c r="E29" s="240"/>
      <c r="F29" s="240"/>
      <c r="G29" s="240"/>
      <c r="H29" s="240"/>
      <c r="I29" s="240"/>
      <c r="J29" s="240"/>
      <c r="K29" s="240"/>
      <c r="L29" s="240"/>
      <c r="M29" s="240"/>
    </row>
    <row r="30" customFormat="false" ht="14.25" hidden="false" customHeight="false" outlineLevel="0" collapsed="false">
      <c r="A30" s="240"/>
      <c r="B30" s="240"/>
      <c r="C30" s="240"/>
      <c r="D30" s="240"/>
      <c r="E30" s="240"/>
      <c r="F30" s="240"/>
      <c r="G30" s="240"/>
      <c r="H30" s="240"/>
      <c r="I30" s="240"/>
      <c r="J30" s="240"/>
      <c r="K30" s="240"/>
      <c r="L30" s="240"/>
      <c r="M30" s="240"/>
    </row>
    <row r="31" customFormat="false" ht="14.25" hidden="false" customHeight="false" outlineLevel="0" collapsed="false">
      <c r="A31" s="240"/>
      <c r="B31" s="240"/>
      <c r="C31" s="240"/>
      <c r="D31" s="240"/>
      <c r="E31" s="240"/>
      <c r="F31" s="240"/>
      <c r="G31" s="240"/>
      <c r="H31" s="240"/>
      <c r="I31" s="240"/>
      <c r="J31" s="240"/>
      <c r="K31" s="240"/>
      <c r="L31" s="240"/>
      <c r="M31" s="240"/>
    </row>
    <row r="32" customFormat="false" ht="14.25" hidden="false" customHeight="false" outlineLevel="0" collapsed="false">
      <c r="A32" s="240"/>
      <c r="B32" s="240"/>
      <c r="C32" s="240"/>
      <c r="D32" s="240"/>
      <c r="E32" s="240"/>
      <c r="F32" s="240"/>
      <c r="G32" s="240"/>
      <c r="H32" s="240"/>
      <c r="I32" s="240"/>
      <c r="J32" s="240"/>
      <c r="K32" s="240"/>
      <c r="L32" s="240"/>
      <c r="M32" s="240"/>
    </row>
    <row r="33" customFormat="false" ht="14.25" hidden="false" customHeight="false" outlineLevel="0" collapsed="false">
      <c r="A33" s="240"/>
      <c r="B33" s="240"/>
      <c r="C33" s="240"/>
      <c r="D33" s="240"/>
      <c r="E33" s="240"/>
      <c r="F33" s="240"/>
      <c r="G33" s="240"/>
      <c r="H33" s="240"/>
      <c r="I33" s="240"/>
      <c r="J33" s="240"/>
      <c r="K33" s="240"/>
      <c r="L33" s="240"/>
      <c r="M33" s="240"/>
    </row>
    <row r="34" customFormat="false" ht="14.25" hidden="false" customHeight="false" outlineLevel="0" collapsed="false">
      <c r="A34" s="240"/>
      <c r="B34" s="240"/>
      <c r="C34" s="240"/>
      <c r="D34" s="240"/>
      <c r="E34" s="240"/>
      <c r="F34" s="240"/>
      <c r="G34" s="240"/>
      <c r="H34" s="240"/>
      <c r="I34" s="240"/>
      <c r="J34" s="240"/>
      <c r="K34" s="240"/>
      <c r="L34" s="240"/>
      <c r="M34" s="240"/>
    </row>
    <row r="35" customFormat="false" ht="14.25" hidden="false" customHeight="false" outlineLevel="0" collapsed="false">
      <c r="A35" s="240"/>
      <c r="B35" s="240"/>
      <c r="C35" s="240"/>
      <c r="D35" s="240"/>
      <c r="E35" s="240"/>
      <c r="F35" s="240"/>
      <c r="G35" s="240"/>
      <c r="H35" s="240"/>
      <c r="I35" s="240"/>
      <c r="J35" s="240"/>
      <c r="K35" s="240"/>
      <c r="L35" s="240"/>
      <c r="M35" s="240"/>
    </row>
    <row r="36" customFormat="false" ht="14.25" hidden="false" customHeight="false" outlineLevel="0" collapsed="false">
      <c r="A36" s="240"/>
      <c r="B36" s="240"/>
      <c r="C36" s="240"/>
      <c r="D36" s="240"/>
      <c r="E36" s="240"/>
      <c r="F36" s="240"/>
      <c r="G36" s="240"/>
      <c r="H36" s="240"/>
      <c r="I36" s="240"/>
      <c r="J36" s="240"/>
      <c r="K36" s="240"/>
      <c r="L36" s="240"/>
      <c r="M36" s="240"/>
    </row>
    <row r="37" customFormat="false" ht="14.25" hidden="false" customHeight="false" outlineLevel="0" collapsed="false">
      <c r="A37" s="240"/>
      <c r="B37" s="240"/>
      <c r="C37" s="240"/>
      <c r="D37" s="240"/>
      <c r="E37" s="240"/>
      <c r="F37" s="240"/>
      <c r="G37" s="240"/>
      <c r="H37" s="240"/>
      <c r="I37" s="240"/>
      <c r="J37" s="240"/>
      <c r="K37" s="240"/>
      <c r="L37" s="240"/>
      <c r="M37" s="240"/>
    </row>
    <row r="38" customFormat="false" ht="14.25" hidden="false" customHeight="false" outlineLevel="0" collapsed="false">
      <c r="A38" s="240"/>
      <c r="B38" s="240"/>
      <c r="C38" s="240"/>
      <c r="D38" s="240"/>
      <c r="E38" s="240"/>
      <c r="F38" s="240"/>
      <c r="G38" s="240"/>
      <c r="H38" s="240"/>
      <c r="I38" s="240"/>
      <c r="J38" s="240"/>
      <c r="K38" s="240"/>
      <c r="L38" s="240"/>
      <c r="M38" s="240"/>
    </row>
    <row r="39" customFormat="false" ht="14.25" hidden="false" customHeight="false" outlineLevel="0" collapsed="false">
      <c r="A39" s="240"/>
      <c r="B39" s="240"/>
      <c r="C39" s="240"/>
      <c r="D39" s="240"/>
      <c r="E39" s="240"/>
      <c r="F39" s="240"/>
      <c r="G39" s="240"/>
      <c r="H39" s="240"/>
      <c r="I39" s="240"/>
      <c r="J39" s="240"/>
      <c r="K39" s="240"/>
      <c r="L39" s="240"/>
      <c r="M39" s="240"/>
    </row>
    <row r="40" customFormat="false" ht="14.25" hidden="false" customHeight="false" outlineLevel="0" collapsed="false">
      <c r="A40" s="240"/>
      <c r="B40" s="240"/>
      <c r="C40" s="240"/>
      <c r="D40" s="240"/>
      <c r="E40" s="240"/>
      <c r="F40" s="240"/>
      <c r="G40" s="240"/>
      <c r="H40" s="240"/>
      <c r="I40" s="240"/>
      <c r="J40" s="240"/>
      <c r="K40" s="240"/>
      <c r="L40" s="240"/>
      <c r="M40" s="240"/>
    </row>
    <row r="41" customFormat="false" ht="14.25" hidden="false" customHeight="false" outlineLevel="0" collapsed="false">
      <c r="A41" s="240"/>
      <c r="B41" s="240"/>
      <c r="C41" s="240"/>
      <c r="D41" s="240"/>
      <c r="E41" s="240"/>
      <c r="F41" s="240"/>
      <c r="G41" s="240"/>
      <c r="H41" s="240"/>
      <c r="I41" s="240"/>
      <c r="J41" s="240"/>
      <c r="K41" s="240"/>
      <c r="L41" s="240"/>
      <c r="M41" s="240"/>
    </row>
    <row r="42" customFormat="false" ht="14.25" hidden="false" customHeight="false" outlineLevel="0" collapsed="false">
      <c r="A42" s="240"/>
      <c r="B42" s="240"/>
      <c r="C42" s="240"/>
      <c r="D42" s="240"/>
      <c r="E42" s="240"/>
      <c r="F42" s="240"/>
      <c r="G42" s="240"/>
      <c r="H42" s="240"/>
      <c r="I42" s="240"/>
      <c r="J42" s="240"/>
      <c r="K42" s="240"/>
      <c r="L42" s="240"/>
      <c r="M42" s="240"/>
    </row>
    <row r="43" customFormat="false" ht="14.25" hidden="false" customHeight="false" outlineLevel="0" collapsed="false">
      <c r="A43" s="240"/>
      <c r="B43" s="240"/>
      <c r="C43" s="240"/>
      <c r="D43" s="240"/>
      <c r="E43" s="240"/>
      <c r="F43" s="240"/>
      <c r="G43" s="240"/>
      <c r="H43" s="240"/>
      <c r="I43" s="240"/>
      <c r="J43" s="240"/>
      <c r="K43" s="240"/>
      <c r="L43" s="240"/>
      <c r="M43" s="240"/>
    </row>
    <row r="44" customFormat="false" ht="14.25" hidden="false" customHeight="false" outlineLevel="0" collapsed="false">
      <c r="A44" s="240"/>
      <c r="B44" s="240"/>
      <c r="C44" s="240"/>
      <c r="D44" s="240"/>
      <c r="E44" s="240"/>
      <c r="F44" s="240"/>
      <c r="G44" s="240"/>
      <c r="H44" s="240"/>
      <c r="I44" s="240"/>
      <c r="J44" s="240"/>
      <c r="K44" s="240"/>
      <c r="L44" s="240"/>
      <c r="M44" s="240"/>
    </row>
    <row r="45" customFormat="false" ht="14.25" hidden="false" customHeight="false" outlineLevel="0" collapsed="false">
      <c r="A45" s="240"/>
      <c r="B45" s="240"/>
      <c r="C45" s="240"/>
      <c r="D45" s="240"/>
      <c r="E45" s="240"/>
      <c r="F45" s="240"/>
      <c r="G45" s="240"/>
      <c r="H45" s="240"/>
      <c r="I45" s="240"/>
      <c r="J45" s="240"/>
      <c r="K45" s="240"/>
      <c r="L45" s="240"/>
      <c r="M45" s="240"/>
    </row>
    <row r="46" customFormat="false" ht="14.25" hidden="false" customHeight="false" outlineLevel="0" collapsed="false">
      <c r="A46" s="240"/>
      <c r="B46" s="240"/>
      <c r="C46" s="240"/>
      <c r="D46" s="240"/>
      <c r="E46" s="240"/>
      <c r="F46" s="240"/>
      <c r="G46" s="240"/>
      <c r="H46" s="240"/>
      <c r="I46" s="240"/>
      <c r="J46" s="240"/>
      <c r="K46" s="240"/>
      <c r="L46" s="240"/>
      <c r="M46" s="240"/>
    </row>
    <row r="47" customFormat="false" ht="14.25" hidden="false" customHeight="false" outlineLevel="0" collapsed="false">
      <c r="A47" s="240"/>
      <c r="B47" s="240"/>
      <c r="C47" s="240"/>
      <c r="D47" s="240"/>
      <c r="E47" s="240"/>
      <c r="F47" s="240"/>
      <c r="G47" s="240"/>
      <c r="H47" s="240"/>
      <c r="I47" s="240"/>
      <c r="J47" s="240"/>
      <c r="K47" s="240"/>
      <c r="L47" s="240"/>
      <c r="M47" s="240"/>
    </row>
    <row r="48" customFormat="false" ht="14.25" hidden="false" customHeight="false" outlineLevel="0" collapsed="false">
      <c r="A48" s="240"/>
      <c r="B48" s="240"/>
      <c r="C48" s="240"/>
      <c r="D48" s="240"/>
      <c r="E48" s="240"/>
      <c r="F48" s="240"/>
      <c r="G48" s="240"/>
      <c r="H48" s="240"/>
      <c r="I48" s="240"/>
      <c r="J48" s="240"/>
      <c r="K48" s="240"/>
      <c r="L48" s="240"/>
      <c r="M48" s="240"/>
    </row>
    <row r="49" customFormat="false" ht="14.25" hidden="false" customHeight="false" outlineLevel="0" collapsed="false">
      <c r="A49" s="240"/>
      <c r="B49" s="240"/>
      <c r="C49" s="240"/>
      <c r="D49" s="240"/>
      <c r="E49" s="240"/>
      <c r="F49" s="240"/>
      <c r="G49" s="240"/>
      <c r="H49" s="240"/>
      <c r="I49" s="240"/>
      <c r="J49" s="240"/>
      <c r="K49" s="240"/>
      <c r="L49" s="240"/>
      <c r="M49" s="240"/>
    </row>
    <row r="50" customFormat="false" ht="14.25" hidden="false" customHeight="false" outlineLevel="0" collapsed="false">
      <c r="A50" s="240"/>
      <c r="B50" s="240"/>
      <c r="C50" s="240"/>
      <c r="D50" s="240"/>
      <c r="E50" s="240"/>
      <c r="F50" s="240"/>
      <c r="G50" s="240"/>
      <c r="H50" s="240"/>
      <c r="I50" s="240"/>
      <c r="J50" s="240"/>
      <c r="K50" s="240"/>
      <c r="L50" s="240"/>
      <c r="M50" s="240"/>
    </row>
    <row r="51" customFormat="false" ht="14.25" hidden="false" customHeight="false" outlineLevel="0" collapsed="false">
      <c r="A51" s="240"/>
      <c r="B51" s="240"/>
      <c r="C51" s="240"/>
      <c r="D51" s="240"/>
      <c r="E51" s="240"/>
      <c r="F51" s="240"/>
      <c r="G51" s="240"/>
      <c r="H51" s="240"/>
      <c r="I51" s="240"/>
      <c r="J51" s="240"/>
      <c r="K51" s="240"/>
      <c r="L51" s="240"/>
      <c r="M51" s="240"/>
    </row>
    <row r="52" customFormat="false" ht="14.25" hidden="false" customHeight="false" outlineLevel="0" collapsed="false">
      <c r="A52" s="240"/>
      <c r="B52" s="240"/>
      <c r="C52" s="240"/>
      <c r="D52" s="240"/>
      <c r="E52" s="240"/>
      <c r="F52" s="240"/>
      <c r="G52" s="240"/>
      <c r="H52" s="240"/>
      <c r="I52" s="240"/>
      <c r="J52" s="240"/>
      <c r="K52" s="240"/>
      <c r="L52" s="240"/>
      <c r="M52" s="240"/>
    </row>
    <row r="53" customFormat="false" ht="14.25" hidden="false" customHeight="false" outlineLevel="0" collapsed="false">
      <c r="A53" s="240"/>
      <c r="B53" s="240"/>
      <c r="C53" s="240"/>
      <c r="D53" s="240"/>
      <c r="E53" s="240"/>
      <c r="F53" s="240"/>
      <c r="G53" s="240"/>
      <c r="H53" s="240"/>
      <c r="I53" s="240"/>
      <c r="J53" s="240"/>
      <c r="K53" s="240"/>
      <c r="L53" s="240"/>
      <c r="M53" s="240"/>
    </row>
    <row r="54" customFormat="false" ht="14.25" hidden="false" customHeight="false" outlineLevel="0" collapsed="false">
      <c r="A54" s="240"/>
      <c r="B54" s="240"/>
      <c r="C54" s="240"/>
      <c r="D54" s="240"/>
      <c r="E54" s="240"/>
      <c r="F54" s="240"/>
      <c r="G54" s="240"/>
      <c r="H54" s="240"/>
      <c r="I54" s="240"/>
      <c r="J54" s="240"/>
      <c r="K54" s="240"/>
      <c r="L54" s="240"/>
      <c r="M54" s="240"/>
    </row>
    <row r="55" customFormat="false" ht="14.25" hidden="false" customHeight="false" outlineLevel="0" collapsed="false">
      <c r="A55" s="240"/>
      <c r="B55" s="240"/>
      <c r="C55" s="240"/>
      <c r="D55" s="240"/>
      <c r="E55" s="240"/>
      <c r="F55" s="240"/>
      <c r="G55" s="240"/>
      <c r="H55" s="240"/>
      <c r="I55" s="240"/>
      <c r="J55" s="240"/>
      <c r="K55" s="240"/>
      <c r="L55" s="240"/>
      <c r="M55" s="240"/>
    </row>
    <row r="56" customFormat="false" ht="14.25" hidden="false" customHeight="false" outlineLevel="0" collapsed="false">
      <c r="A56" s="240"/>
      <c r="B56" s="240"/>
      <c r="C56" s="240"/>
      <c r="D56" s="240"/>
      <c r="E56" s="240"/>
      <c r="F56" s="240"/>
      <c r="G56" s="240"/>
      <c r="H56" s="240"/>
      <c r="I56" s="240"/>
      <c r="J56" s="240"/>
      <c r="K56" s="240"/>
      <c r="L56" s="240"/>
      <c r="M56" s="240"/>
    </row>
    <row r="57" customFormat="false" ht="14.25" hidden="false" customHeight="false" outlineLevel="0" collapsed="false">
      <c r="A57" s="240"/>
      <c r="B57" s="240"/>
      <c r="C57" s="240"/>
      <c r="D57" s="240"/>
      <c r="E57" s="240"/>
      <c r="F57" s="240"/>
      <c r="G57" s="240"/>
      <c r="H57" s="240"/>
      <c r="I57" s="240"/>
      <c r="J57" s="240"/>
      <c r="K57" s="240"/>
      <c r="L57" s="240"/>
      <c r="M57" s="240"/>
    </row>
    <row r="58" customFormat="false" ht="14.25" hidden="false" customHeight="false" outlineLevel="0" collapsed="false">
      <c r="A58" s="240"/>
      <c r="B58" s="240"/>
      <c r="C58" s="240"/>
      <c r="D58" s="240"/>
      <c r="E58" s="240"/>
      <c r="F58" s="240"/>
      <c r="G58" s="240"/>
      <c r="H58" s="240"/>
      <c r="I58" s="240"/>
      <c r="J58" s="240"/>
      <c r="K58" s="240"/>
      <c r="L58" s="240"/>
      <c r="M58" s="240"/>
    </row>
    <row r="59" customFormat="false" ht="14.25" hidden="false" customHeight="false" outlineLevel="0" collapsed="false">
      <c r="A59" s="240"/>
      <c r="B59" s="240"/>
      <c r="C59" s="240"/>
      <c r="D59" s="240"/>
      <c r="E59" s="240"/>
      <c r="F59" s="240"/>
      <c r="G59" s="240"/>
      <c r="H59" s="240"/>
      <c r="I59" s="240"/>
      <c r="J59" s="240"/>
      <c r="K59" s="240"/>
      <c r="L59" s="240"/>
      <c r="M59" s="240"/>
    </row>
    <row r="60" customFormat="false" ht="14.25" hidden="false" customHeight="false" outlineLevel="0" collapsed="false">
      <c r="A60" s="240"/>
      <c r="B60" s="240"/>
      <c r="C60" s="240"/>
      <c r="D60" s="240"/>
      <c r="E60" s="240"/>
      <c r="F60" s="240"/>
      <c r="G60" s="240"/>
      <c r="H60" s="240"/>
      <c r="I60" s="240"/>
      <c r="J60" s="240"/>
      <c r="K60" s="240"/>
      <c r="L60" s="240"/>
      <c r="M60" s="240"/>
    </row>
    <row r="61" customFormat="false" ht="14.25" hidden="false" customHeight="false" outlineLevel="0" collapsed="false">
      <c r="A61" s="240"/>
      <c r="B61" s="240"/>
      <c r="C61" s="240"/>
      <c r="D61" s="240"/>
      <c r="E61" s="240"/>
      <c r="F61" s="240"/>
      <c r="G61" s="240"/>
      <c r="H61" s="240"/>
      <c r="I61" s="240"/>
      <c r="J61" s="240"/>
      <c r="K61" s="240"/>
      <c r="L61" s="240"/>
      <c r="M61" s="240"/>
    </row>
    <row r="62" customFormat="false" ht="14.25" hidden="false" customHeight="false" outlineLevel="0" collapsed="false">
      <c r="A62" s="240"/>
      <c r="B62" s="240"/>
      <c r="C62" s="240"/>
      <c r="D62" s="240"/>
      <c r="E62" s="240"/>
      <c r="F62" s="240"/>
      <c r="G62" s="240"/>
      <c r="H62" s="240"/>
      <c r="I62" s="240"/>
      <c r="J62" s="240"/>
      <c r="K62" s="240"/>
      <c r="L62" s="240"/>
      <c r="M62" s="240"/>
    </row>
    <row r="63" customFormat="false" ht="14.25" hidden="false" customHeight="false" outlineLevel="0" collapsed="false">
      <c r="A63" s="240"/>
      <c r="B63" s="240"/>
      <c r="C63" s="240"/>
      <c r="D63" s="240"/>
      <c r="E63" s="240"/>
      <c r="F63" s="240"/>
      <c r="G63" s="240"/>
      <c r="H63" s="240"/>
      <c r="I63" s="240"/>
      <c r="J63" s="240"/>
      <c r="K63" s="240"/>
      <c r="L63" s="240"/>
      <c r="M63" s="240"/>
    </row>
    <row r="64" customFormat="false" ht="14.25" hidden="false" customHeight="false" outlineLevel="0" collapsed="false">
      <c r="A64" s="240"/>
      <c r="B64" s="240"/>
      <c r="C64" s="240"/>
      <c r="D64" s="240"/>
      <c r="E64" s="240"/>
      <c r="F64" s="240"/>
      <c r="G64" s="240"/>
      <c r="H64" s="240"/>
      <c r="I64" s="240"/>
      <c r="J64" s="240"/>
      <c r="K64" s="240"/>
      <c r="L64" s="240"/>
      <c r="M64" s="240"/>
    </row>
    <row r="65" customFormat="false" ht="14.25" hidden="false" customHeight="false" outlineLevel="0" collapsed="false">
      <c r="A65" s="240"/>
      <c r="B65" s="240"/>
      <c r="C65" s="240"/>
      <c r="D65" s="240"/>
      <c r="E65" s="240"/>
      <c r="F65" s="240"/>
      <c r="G65" s="240"/>
      <c r="H65" s="240"/>
      <c r="I65" s="240"/>
      <c r="J65" s="240"/>
      <c r="K65" s="240"/>
      <c r="L65" s="240"/>
      <c r="M65" s="240"/>
    </row>
    <row r="66" customFormat="false" ht="14.25" hidden="false" customHeight="false" outlineLevel="0" collapsed="false">
      <c r="A66" s="240"/>
      <c r="B66" s="240"/>
      <c r="C66" s="240"/>
      <c r="D66" s="240"/>
      <c r="E66" s="240"/>
      <c r="F66" s="240"/>
      <c r="G66" s="240"/>
      <c r="H66" s="240"/>
      <c r="I66" s="240"/>
      <c r="J66" s="240"/>
      <c r="K66" s="240"/>
      <c r="L66" s="240"/>
      <c r="M66" s="240"/>
    </row>
    <row r="67" customFormat="false" ht="14.25" hidden="false" customHeight="false" outlineLevel="0" collapsed="false">
      <c r="A67" s="240"/>
      <c r="B67" s="240"/>
      <c r="C67" s="240"/>
      <c r="D67" s="240"/>
      <c r="E67" s="240"/>
      <c r="F67" s="240"/>
      <c r="G67" s="240"/>
      <c r="H67" s="240"/>
      <c r="I67" s="240"/>
      <c r="J67" s="240"/>
      <c r="K67" s="240"/>
      <c r="L67" s="240"/>
      <c r="M67" s="240"/>
    </row>
    <row r="68" customFormat="false" ht="14.25" hidden="false" customHeight="false" outlineLevel="0" collapsed="false">
      <c r="A68" s="240"/>
      <c r="B68" s="240"/>
      <c r="C68" s="240"/>
      <c r="D68" s="240"/>
      <c r="E68" s="240"/>
      <c r="F68" s="240"/>
      <c r="G68" s="240"/>
      <c r="H68" s="240"/>
      <c r="I68" s="240"/>
      <c r="J68" s="240"/>
      <c r="K68" s="240"/>
      <c r="L68" s="240"/>
      <c r="M68" s="240"/>
    </row>
    <row r="69" customFormat="false" ht="14.25" hidden="false" customHeight="false" outlineLevel="0" collapsed="false">
      <c r="A69" s="240"/>
      <c r="B69" s="240"/>
      <c r="C69" s="240"/>
      <c r="D69" s="240"/>
      <c r="E69" s="240"/>
      <c r="F69" s="240"/>
      <c r="G69" s="240"/>
      <c r="H69" s="240"/>
      <c r="I69" s="240"/>
      <c r="J69" s="240"/>
      <c r="K69" s="240"/>
      <c r="L69" s="240"/>
      <c r="M69" s="240"/>
    </row>
    <row r="70" customFormat="false" ht="14.25" hidden="false" customHeight="false" outlineLevel="0" collapsed="false">
      <c r="A70" s="240"/>
      <c r="B70" s="240"/>
      <c r="C70" s="240"/>
      <c r="D70" s="240"/>
      <c r="E70" s="240"/>
      <c r="F70" s="240"/>
      <c r="G70" s="240"/>
      <c r="H70" s="240"/>
      <c r="I70" s="240"/>
      <c r="J70" s="240"/>
      <c r="K70" s="240"/>
      <c r="L70" s="240"/>
      <c r="M70" s="240"/>
    </row>
    <row r="71" customFormat="false" ht="14.25" hidden="false" customHeight="false" outlineLevel="0" collapsed="false">
      <c r="A71" s="240"/>
      <c r="B71" s="240"/>
      <c r="C71" s="240"/>
      <c r="D71" s="240"/>
      <c r="E71" s="240"/>
      <c r="F71" s="240"/>
      <c r="G71" s="240"/>
      <c r="H71" s="240"/>
      <c r="I71" s="240"/>
      <c r="J71" s="240"/>
      <c r="K71" s="240"/>
      <c r="L71" s="240"/>
      <c r="M71" s="240"/>
    </row>
    <row r="72" customFormat="false" ht="14.25" hidden="false" customHeight="false" outlineLevel="0" collapsed="false">
      <c r="A72" s="240"/>
      <c r="B72" s="240"/>
      <c r="C72" s="240"/>
      <c r="D72" s="240"/>
      <c r="E72" s="240"/>
      <c r="F72" s="240"/>
      <c r="G72" s="240"/>
      <c r="H72" s="240"/>
      <c r="I72" s="240"/>
      <c r="J72" s="240"/>
      <c r="K72" s="240"/>
      <c r="L72" s="240"/>
      <c r="M72" s="240"/>
    </row>
    <row r="73" customFormat="false" ht="14.25" hidden="false" customHeight="false" outlineLevel="0" collapsed="false">
      <c r="A73" s="240"/>
      <c r="B73" s="240"/>
      <c r="C73" s="240"/>
      <c r="D73" s="240"/>
      <c r="E73" s="240"/>
      <c r="F73" s="240"/>
      <c r="G73" s="240"/>
      <c r="H73" s="240"/>
      <c r="I73" s="240"/>
      <c r="J73" s="240"/>
      <c r="K73" s="240"/>
      <c r="L73" s="240"/>
      <c r="M73" s="240"/>
    </row>
    <row r="74" customFormat="false" ht="14.25" hidden="false" customHeight="false" outlineLevel="0" collapsed="false">
      <c r="A74" s="240"/>
      <c r="B74" s="240"/>
      <c r="C74" s="240"/>
      <c r="D74" s="240"/>
      <c r="E74" s="240"/>
      <c r="F74" s="240"/>
      <c r="G74" s="240"/>
      <c r="H74" s="240"/>
      <c r="I74" s="240"/>
      <c r="J74" s="240"/>
      <c r="K74" s="240"/>
      <c r="L74" s="240"/>
      <c r="M74" s="240"/>
    </row>
    <row r="75" customFormat="false" ht="14.25" hidden="false" customHeight="false" outlineLevel="0" collapsed="false">
      <c r="A75" s="240"/>
      <c r="B75" s="240"/>
      <c r="C75" s="240"/>
      <c r="D75" s="240"/>
      <c r="E75" s="240"/>
      <c r="F75" s="240"/>
      <c r="G75" s="240"/>
      <c r="H75" s="240"/>
      <c r="I75" s="240"/>
      <c r="J75" s="240"/>
      <c r="K75" s="240"/>
      <c r="L75" s="240"/>
      <c r="M75" s="240"/>
    </row>
    <row r="76" customFormat="false" ht="14.25" hidden="false" customHeight="false" outlineLevel="0" collapsed="false">
      <c r="A76" s="240"/>
      <c r="B76" s="240"/>
      <c r="C76" s="240"/>
      <c r="D76" s="240"/>
      <c r="E76" s="240"/>
      <c r="F76" s="240"/>
      <c r="G76" s="240"/>
      <c r="H76" s="240"/>
      <c r="I76" s="240"/>
      <c r="J76" s="240"/>
      <c r="K76" s="240"/>
      <c r="L76" s="240"/>
      <c r="M76" s="240"/>
    </row>
    <row r="77" customFormat="false" ht="14.25" hidden="false" customHeight="false" outlineLevel="0" collapsed="false">
      <c r="A77" s="240"/>
      <c r="B77" s="240"/>
      <c r="C77" s="240"/>
      <c r="D77" s="240"/>
      <c r="E77" s="240"/>
      <c r="F77" s="240"/>
      <c r="G77" s="240"/>
      <c r="H77" s="240"/>
      <c r="I77" s="240"/>
      <c r="J77" s="240"/>
      <c r="K77" s="240"/>
      <c r="L77" s="240"/>
      <c r="M77" s="240"/>
    </row>
    <row r="78" customFormat="false" ht="14.25" hidden="false" customHeight="false" outlineLevel="0" collapsed="false">
      <c r="A78" s="240"/>
      <c r="B78" s="240"/>
      <c r="C78" s="240"/>
      <c r="D78" s="240"/>
      <c r="E78" s="240"/>
      <c r="F78" s="240"/>
      <c r="G78" s="240"/>
      <c r="H78" s="240"/>
      <c r="I78" s="240"/>
      <c r="J78" s="240"/>
      <c r="K78" s="240"/>
      <c r="L78" s="240"/>
      <c r="M78" s="240"/>
    </row>
    <row r="79" customFormat="false" ht="14.25" hidden="false" customHeight="false" outlineLevel="0" collapsed="false">
      <c r="A79" s="240"/>
      <c r="B79" s="240"/>
      <c r="C79" s="240"/>
      <c r="D79" s="240"/>
      <c r="E79" s="240"/>
      <c r="F79" s="240"/>
      <c r="G79" s="240"/>
      <c r="H79" s="240"/>
      <c r="I79" s="240"/>
      <c r="J79" s="240"/>
      <c r="K79" s="240"/>
      <c r="L79" s="240"/>
      <c r="M79" s="240"/>
    </row>
    <row r="80" customFormat="false" ht="14.25" hidden="false" customHeight="false" outlineLevel="0" collapsed="false">
      <c r="A80" s="240"/>
      <c r="B80" s="240"/>
      <c r="C80" s="240"/>
      <c r="D80" s="240"/>
      <c r="E80" s="240"/>
      <c r="F80" s="240"/>
      <c r="G80" s="240"/>
      <c r="H80" s="240"/>
      <c r="I80" s="240"/>
      <c r="J80" s="240"/>
      <c r="K80" s="240"/>
      <c r="L80" s="240"/>
      <c r="M80" s="240"/>
    </row>
    <row r="81" customFormat="false" ht="14.25" hidden="false" customHeight="false" outlineLevel="0" collapsed="false">
      <c r="A81" s="240"/>
      <c r="B81" s="240"/>
      <c r="C81" s="240"/>
      <c r="D81" s="240"/>
      <c r="E81" s="240"/>
      <c r="F81" s="240"/>
      <c r="G81" s="240"/>
      <c r="H81" s="240"/>
      <c r="I81" s="240"/>
      <c r="J81" s="240"/>
      <c r="K81" s="240"/>
      <c r="L81" s="240"/>
      <c r="M81" s="240"/>
    </row>
    <row r="82" customFormat="false" ht="14.25" hidden="false" customHeight="false" outlineLevel="0" collapsed="false">
      <c r="A82" s="240"/>
      <c r="B82" s="240"/>
      <c r="C82" s="240"/>
      <c r="D82" s="240"/>
      <c r="E82" s="240"/>
      <c r="F82" s="240"/>
      <c r="G82" s="240"/>
      <c r="H82" s="240"/>
      <c r="I82" s="240"/>
      <c r="J82" s="240"/>
      <c r="K82" s="240"/>
      <c r="L82" s="240"/>
      <c r="M82" s="240"/>
    </row>
    <row r="83" customFormat="false" ht="14.25" hidden="false" customHeight="false" outlineLevel="0" collapsed="false">
      <c r="A83" s="240"/>
      <c r="B83" s="240"/>
      <c r="C83" s="240"/>
      <c r="D83" s="240"/>
      <c r="E83" s="240"/>
      <c r="F83" s="240"/>
      <c r="G83" s="240"/>
      <c r="H83" s="240"/>
      <c r="I83" s="240"/>
      <c r="J83" s="240"/>
      <c r="K83" s="240"/>
      <c r="L83" s="240"/>
      <c r="M83" s="240"/>
    </row>
    <row r="84" customFormat="false" ht="14.25" hidden="false" customHeight="false" outlineLevel="0" collapsed="false">
      <c r="A84" s="240"/>
      <c r="B84" s="240"/>
      <c r="C84" s="240"/>
      <c r="D84" s="240"/>
      <c r="E84" s="240"/>
      <c r="F84" s="240"/>
      <c r="G84" s="240"/>
      <c r="H84" s="240"/>
      <c r="I84" s="240"/>
      <c r="J84" s="240"/>
      <c r="K84" s="240"/>
      <c r="L84" s="240"/>
      <c r="M84" s="240"/>
    </row>
    <row r="85" customFormat="false" ht="14.25" hidden="false" customHeight="false" outlineLevel="0" collapsed="false">
      <c r="A85" s="240"/>
      <c r="B85" s="240"/>
      <c r="C85" s="240"/>
      <c r="D85" s="240"/>
      <c r="E85" s="240"/>
      <c r="F85" s="240"/>
      <c r="G85" s="240"/>
      <c r="H85" s="240"/>
      <c r="I85" s="240"/>
      <c r="J85" s="240"/>
      <c r="K85" s="240"/>
      <c r="L85" s="240"/>
      <c r="M85" s="240"/>
    </row>
    <row r="86" customFormat="false" ht="14.25" hidden="false" customHeight="false" outlineLevel="0" collapsed="false">
      <c r="A86" s="240"/>
      <c r="B86" s="240"/>
      <c r="C86" s="240"/>
      <c r="D86" s="240"/>
      <c r="E86" s="240"/>
      <c r="F86" s="240"/>
      <c r="G86" s="240"/>
      <c r="H86" s="240"/>
      <c r="I86" s="240"/>
      <c r="J86" s="240"/>
      <c r="K86" s="240"/>
      <c r="L86" s="240"/>
      <c r="M86" s="240"/>
    </row>
    <row r="87" customFormat="false" ht="14.25" hidden="false" customHeight="false" outlineLevel="0" collapsed="false">
      <c r="A87" s="240"/>
      <c r="B87" s="240"/>
      <c r="C87" s="240"/>
      <c r="D87" s="240"/>
      <c r="E87" s="240"/>
      <c r="F87" s="240"/>
      <c r="G87" s="240"/>
      <c r="H87" s="240"/>
      <c r="I87" s="240"/>
      <c r="J87" s="240"/>
      <c r="K87" s="240"/>
      <c r="L87" s="240"/>
      <c r="M87" s="240"/>
    </row>
    <row r="88" customFormat="false" ht="14.25" hidden="false" customHeight="false" outlineLevel="0" collapsed="false">
      <c r="A88" s="240"/>
      <c r="B88" s="240"/>
      <c r="C88" s="240"/>
      <c r="D88" s="240"/>
      <c r="E88" s="240"/>
      <c r="F88" s="240"/>
      <c r="G88" s="240"/>
      <c r="H88" s="240"/>
      <c r="I88" s="240"/>
      <c r="J88" s="240"/>
      <c r="K88" s="240"/>
      <c r="L88" s="240"/>
      <c r="M88" s="240"/>
    </row>
    <row r="89" customFormat="false" ht="14.25" hidden="false" customHeight="false" outlineLevel="0" collapsed="false">
      <c r="A89" s="240"/>
      <c r="B89" s="240"/>
      <c r="C89" s="240"/>
      <c r="D89" s="240"/>
      <c r="E89" s="240"/>
      <c r="F89" s="240"/>
      <c r="G89" s="240"/>
      <c r="H89" s="240"/>
      <c r="I89" s="240"/>
      <c r="J89" s="240"/>
      <c r="K89" s="240"/>
      <c r="L89" s="240"/>
      <c r="M89" s="240"/>
    </row>
    <row r="90" customFormat="false" ht="14.25" hidden="false" customHeight="false" outlineLevel="0" collapsed="false">
      <c r="A90" s="240"/>
      <c r="B90" s="240"/>
      <c r="C90" s="240"/>
      <c r="D90" s="240"/>
      <c r="E90" s="240"/>
      <c r="F90" s="240"/>
      <c r="G90" s="240"/>
      <c r="H90" s="240"/>
      <c r="I90" s="240"/>
      <c r="J90" s="240"/>
      <c r="K90" s="240"/>
      <c r="L90" s="240"/>
      <c r="M90" s="240"/>
    </row>
    <row r="91" customFormat="false" ht="14.25" hidden="false" customHeight="false" outlineLevel="0" collapsed="false">
      <c r="A91" s="240"/>
      <c r="B91" s="240"/>
      <c r="C91" s="240"/>
      <c r="D91" s="240"/>
      <c r="E91" s="240"/>
      <c r="F91" s="240"/>
      <c r="G91" s="240"/>
      <c r="H91" s="240"/>
      <c r="I91" s="240"/>
      <c r="J91" s="240"/>
      <c r="K91" s="240"/>
      <c r="L91" s="240"/>
      <c r="M91" s="240"/>
    </row>
    <row r="92" customFormat="false" ht="14.25" hidden="false" customHeight="false" outlineLevel="0" collapsed="false">
      <c r="A92" s="240"/>
      <c r="B92" s="240"/>
      <c r="C92" s="240"/>
      <c r="D92" s="240"/>
      <c r="E92" s="240"/>
      <c r="F92" s="240"/>
      <c r="G92" s="240"/>
      <c r="H92" s="240"/>
      <c r="I92" s="240"/>
      <c r="J92" s="240"/>
      <c r="K92" s="240"/>
      <c r="L92" s="240"/>
      <c r="M92" s="240"/>
    </row>
    <row r="93" customFormat="false" ht="14.25" hidden="false" customHeight="false" outlineLevel="0" collapsed="false">
      <c r="A93" s="240"/>
      <c r="B93" s="240"/>
      <c r="C93" s="240"/>
      <c r="D93" s="240"/>
      <c r="E93" s="240"/>
      <c r="F93" s="240"/>
      <c r="G93" s="240"/>
      <c r="H93" s="240"/>
      <c r="I93" s="240"/>
      <c r="J93" s="240"/>
      <c r="K93" s="240"/>
      <c r="L93" s="240"/>
      <c r="M93" s="240"/>
    </row>
    <row r="94" customFormat="false" ht="14.25" hidden="false" customHeight="false" outlineLevel="0" collapsed="false">
      <c r="A94" s="240"/>
      <c r="B94" s="240"/>
      <c r="C94" s="240"/>
      <c r="D94" s="240"/>
      <c r="E94" s="240"/>
      <c r="F94" s="240"/>
      <c r="G94" s="240"/>
      <c r="H94" s="240"/>
      <c r="I94" s="240"/>
      <c r="J94" s="240"/>
      <c r="K94" s="240"/>
      <c r="L94" s="240"/>
      <c r="M94" s="240"/>
    </row>
    <row r="95" customFormat="false" ht="14.25" hidden="false" customHeight="false" outlineLevel="0" collapsed="false">
      <c r="A95" s="240"/>
      <c r="B95" s="240"/>
      <c r="C95" s="240"/>
      <c r="D95" s="240"/>
      <c r="E95" s="240"/>
      <c r="F95" s="240"/>
      <c r="G95" s="240"/>
      <c r="H95" s="240"/>
      <c r="I95" s="240"/>
      <c r="J95" s="240"/>
      <c r="K95" s="240"/>
      <c r="L95" s="240"/>
      <c r="M95" s="240"/>
    </row>
    <row r="96" customFormat="false" ht="14.25" hidden="false" customHeight="false" outlineLevel="0" collapsed="false">
      <c r="A96" s="240"/>
      <c r="B96" s="240"/>
      <c r="C96" s="240"/>
      <c r="D96" s="240"/>
      <c r="E96" s="240"/>
      <c r="F96" s="240"/>
      <c r="G96" s="240"/>
      <c r="H96" s="240"/>
      <c r="I96" s="240"/>
      <c r="J96" s="240"/>
      <c r="K96" s="240"/>
      <c r="L96" s="240"/>
      <c r="M96" s="240"/>
    </row>
    <row r="97" customFormat="false" ht="14.25" hidden="false" customHeight="false" outlineLevel="0" collapsed="false">
      <c r="A97" s="240"/>
      <c r="B97" s="240"/>
      <c r="C97" s="240"/>
      <c r="D97" s="240"/>
      <c r="E97" s="240"/>
      <c r="F97" s="240"/>
      <c r="G97" s="240"/>
      <c r="H97" s="240"/>
      <c r="I97" s="240"/>
      <c r="J97" s="240"/>
      <c r="K97" s="240"/>
      <c r="L97" s="240"/>
      <c r="M97" s="240"/>
    </row>
    <row r="98" customFormat="false" ht="14.25" hidden="false" customHeight="false" outlineLevel="0" collapsed="false">
      <c r="A98" s="240"/>
      <c r="B98" s="240"/>
      <c r="C98" s="240"/>
      <c r="D98" s="240"/>
      <c r="E98" s="240"/>
      <c r="F98" s="240"/>
      <c r="G98" s="240"/>
      <c r="H98" s="240"/>
      <c r="I98" s="240"/>
      <c r="J98" s="240"/>
      <c r="K98" s="240"/>
      <c r="L98" s="240"/>
      <c r="M98" s="240"/>
    </row>
    <row r="99" customFormat="false" ht="14.25" hidden="false" customHeight="false" outlineLevel="0" collapsed="false">
      <c r="A99" s="240"/>
      <c r="B99" s="240"/>
      <c r="C99" s="240"/>
      <c r="D99" s="240"/>
      <c r="E99" s="240"/>
      <c r="F99" s="240"/>
      <c r="G99" s="240"/>
      <c r="H99" s="240"/>
      <c r="I99" s="240"/>
      <c r="J99" s="240"/>
      <c r="K99" s="240"/>
      <c r="L99" s="240"/>
      <c r="M99" s="240"/>
    </row>
    <row r="100" customFormat="false" ht="14.25" hidden="false" customHeight="false" outlineLevel="0" collapsed="false">
      <c r="A100" s="240"/>
      <c r="B100" s="240"/>
      <c r="C100" s="240"/>
      <c r="D100" s="240"/>
      <c r="E100" s="240"/>
      <c r="F100" s="240"/>
      <c r="G100" s="240"/>
      <c r="H100" s="240"/>
      <c r="I100" s="240"/>
      <c r="J100" s="240"/>
      <c r="K100" s="240"/>
      <c r="L100" s="240"/>
      <c r="M100" s="240"/>
    </row>
    <row r="101" customFormat="false" ht="14.25" hidden="false" customHeight="false" outlineLevel="0" collapsed="false">
      <c r="A101" s="240"/>
      <c r="B101" s="240"/>
      <c r="C101" s="240"/>
      <c r="D101" s="240"/>
      <c r="E101" s="240"/>
      <c r="F101" s="240"/>
      <c r="G101" s="240"/>
      <c r="H101" s="240"/>
      <c r="I101" s="240"/>
      <c r="J101" s="240"/>
      <c r="K101" s="240"/>
      <c r="L101" s="240"/>
      <c r="M101" s="240"/>
    </row>
    <row r="102" customFormat="false" ht="14.25" hidden="false" customHeight="false" outlineLevel="0" collapsed="false">
      <c r="A102" s="240"/>
      <c r="B102" s="240"/>
      <c r="C102" s="240"/>
      <c r="D102" s="240"/>
      <c r="E102" s="240"/>
      <c r="F102" s="240"/>
      <c r="G102" s="240"/>
      <c r="H102" s="240"/>
      <c r="I102" s="240"/>
      <c r="J102" s="240"/>
      <c r="K102" s="240"/>
      <c r="L102" s="240"/>
      <c r="M102" s="240"/>
    </row>
    <row r="103" customFormat="false" ht="14.25" hidden="false" customHeight="false" outlineLevel="0" collapsed="false">
      <c r="A103" s="240"/>
      <c r="B103" s="240"/>
      <c r="C103" s="240"/>
      <c r="D103" s="240"/>
      <c r="E103" s="240"/>
      <c r="F103" s="240"/>
      <c r="G103" s="240"/>
      <c r="H103" s="240"/>
      <c r="I103" s="240"/>
      <c r="J103" s="240"/>
      <c r="K103" s="240"/>
      <c r="L103" s="240"/>
      <c r="M103" s="240"/>
    </row>
    <row r="104" customFormat="false" ht="14.25" hidden="false" customHeight="false" outlineLevel="0" collapsed="false">
      <c r="A104" s="240"/>
      <c r="B104" s="240"/>
      <c r="C104" s="240"/>
      <c r="D104" s="240"/>
      <c r="E104" s="240"/>
      <c r="F104" s="240"/>
      <c r="G104" s="240"/>
      <c r="H104" s="240"/>
      <c r="I104" s="240"/>
      <c r="J104" s="240"/>
      <c r="K104" s="240"/>
      <c r="L104" s="240"/>
      <c r="M104" s="240"/>
    </row>
    <row r="105" customFormat="false" ht="14.25" hidden="false" customHeight="false" outlineLevel="0" collapsed="false">
      <c r="A105" s="240"/>
      <c r="B105" s="240"/>
      <c r="C105" s="240"/>
      <c r="D105" s="240"/>
      <c r="E105" s="240"/>
      <c r="F105" s="240"/>
      <c r="G105" s="240"/>
      <c r="H105" s="240"/>
      <c r="I105" s="240"/>
      <c r="J105" s="240"/>
      <c r="K105" s="240"/>
      <c r="L105" s="240"/>
      <c r="M105" s="240"/>
    </row>
    <row r="106" customFormat="false" ht="14.25" hidden="false" customHeight="false" outlineLevel="0" collapsed="false">
      <c r="A106" s="240"/>
      <c r="B106" s="240"/>
      <c r="C106" s="240"/>
      <c r="D106" s="240"/>
      <c r="E106" s="240"/>
      <c r="F106" s="240"/>
      <c r="G106" s="240"/>
      <c r="H106" s="240"/>
      <c r="I106" s="240"/>
      <c r="J106" s="240"/>
      <c r="K106" s="240"/>
      <c r="L106" s="240"/>
      <c r="M106" s="240"/>
    </row>
    <row r="107" customFormat="false" ht="14.25" hidden="false" customHeight="false" outlineLevel="0" collapsed="false">
      <c r="A107" s="240"/>
      <c r="B107" s="240"/>
      <c r="C107" s="240"/>
      <c r="D107" s="240"/>
      <c r="E107" s="240"/>
      <c r="F107" s="240"/>
      <c r="G107" s="240"/>
      <c r="H107" s="240"/>
      <c r="I107" s="240"/>
      <c r="J107" s="240"/>
      <c r="K107" s="240"/>
      <c r="L107" s="240"/>
      <c r="M107" s="240"/>
    </row>
    <row r="108" customFormat="false" ht="14.25" hidden="false" customHeight="false" outlineLevel="0" collapsed="false">
      <c r="A108" s="240"/>
      <c r="B108" s="240"/>
      <c r="C108" s="240"/>
      <c r="D108" s="240"/>
      <c r="E108" s="240"/>
      <c r="F108" s="240"/>
      <c r="G108" s="240"/>
      <c r="H108" s="240"/>
      <c r="I108" s="240"/>
      <c r="J108" s="240"/>
      <c r="K108" s="240"/>
      <c r="L108" s="240"/>
      <c r="M108" s="240"/>
    </row>
    <row r="109" customFormat="false" ht="14.25" hidden="false" customHeight="false" outlineLevel="0" collapsed="false">
      <c r="A109" s="240"/>
      <c r="B109" s="240"/>
      <c r="C109" s="240"/>
      <c r="D109" s="240"/>
      <c r="E109" s="240"/>
      <c r="F109" s="240"/>
      <c r="G109" s="240"/>
      <c r="H109" s="240"/>
      <c r="I109" s="240"/>
      <c r="J109" s="240"/>
      <c r="K109" s="240"/>
      <c r="L109" s="240"/>
      <c r="M109" s="240"/>
    </row>
    <row r="110" customFormat="false" ht="14.25" hidden="false" customHeight="false" outlineLevel="0" collapsed="false">
      <c r="A110" s="240"/>
      <c r="B110" s="240"/>
      <c r="C110" s="240"/>
      <c r="D110" s="240"/>
      <c r="E110" s="240"/>
      <c r="F110" s="240"/>
      <c r="G110" s="240"/>
      <c r="H110" s="240"/>
      <c r="I110" s="240"/>
      <c r="J110" s="240"/>
      <c r="K110" s="240"/>
      <c r="L110" s="240"/>
      <c r="M110" s="240"/>
    </row>
    <row r="111" customFormat="false" ht="14.25" hidden="false" customHeight="false" outlineLevel="0" collapsed="false">
      <c r="A111" s="240"/>
      <c r="B111" s="240"/>
      <c r="C111" s="240"/>
      <c r="D111" s="240"/>
      <c r="E111" s="240"/>
      <c r="F111" s="240"/>
      <c r="G111" s="240"/>
      <c r="H111" s="240"/>
      <c r="I111" s="240"/>
      <c r="J111" s="240"/>
      <c r="K111" s="240"/>
      <c r="L111" s="240"/>
      <c r="M111" s="240"/>
    </row>
    <row r="112" customFormat="false" ht="14.25" hidden="false" customHeight="false" outlineLevel="0" collapsed="false">
      <c r="A112" s="240"/>
      <c r="B112" s="240"/>
      <c r="C112" s="240"/>
      <c r="D112" s="240"/>
      <c r="E112" s="240"/>
      <c r="F112" s="240"/>
      <c r="G112" s="240"/>
      <c r="H112" s="240"/>
      <c r="I112" s="240"/>
      <c r="J112" s="240"/>
      <c r="K112" s="240"/>
      <c r="L112" s="240"/>
      <c r="M112" s="240"/>
    </row>
    <row r="113" customFormat="false" ht="14.25" hidden="false" customHeight="false" outlineLevel="0" collapsed="false">
      <c r="A113" s="240"/>
      <c r="B113" s="240"/>
      <c r="C113" s="240"/>
      <c r="D113" s="240"/>
      <c r="E113" s="240"/>
      <c r="F113" s="240"/>
      <c r="G113" s="240"/>
      <c r="H113" s="240"/>
      <c r="I113" s="240"/>
      <c r="J113" s="240"/>
      <c r="K113" s="240"/>
      <c r="L113" s="240"/>
      <c r="M113" s="240"/>
    </row>
    <row r="114" customFormat="false" ht="14.25" hidden="false" customHeight="false" outlineLevel="0" collapsed="false">
      <c r="A114" s="240"/>
      <c r="B114" s="240"/>
      <c r="C114" s="240"/>
      <c r="D114" s="240"/>
      <c r="E114" s="240"/>
      <c r="F114" s="240"/>
      <c r="G114" s="240"/>
      <c r="H114" s="240"/>
      <c r="I114" s="240"/>
      <c r="J114" s="240"/>
      <c r="K114" s="240"/>
      <c r="L114" s="240"/>
      <c r="M114" s="240"/>
    </row>
    <row r="115" customFormat="false" ht="14.25" hidden="false" customHeight="false" outlineLevel="0" collapsed="false">
      <c r="A115" s="240"/>
      <c r="B115" s="240"/>
      <c r="C115" s="240"/>
      <c r="D115" s="240"/>
      <c r="E115" s="240"/>
      <c r="F115" s="240"/>
      <c r="G115" s="240"/>
      <c r="H115" s="240"/>
      <c r="I115" s="240"/>
      <c r="J115" s="240"/>
      <c r="K115" s="240"/>
      <c r="L115" s="240"/>
      <c r="M115" s="240"/>
    </row>
    <row r="116" customFormat="false" ht="14.25" hidden="false" customHeight="false" outlineLevel="0" collapsed="false">
      <c r="A116" s="240"/>
      <c r="B116" s="240"/>
      <c r="C116" s="240"/>
      <c r="D116" s="240"/>
      <c r="E116" s="240"/>
      <c r="F116" s="240"/>
      <c r="G116" s="240"/>
      <c r="H116" s="240"/>
      <c r="I116" s="240"/>
      <c r="J116" s="240"/>
      <c r="K116" s="240"/>
      <c r="L116" s="240"/>
      <c r="M116" s="240"/>
    </row>
    <row r="117" customFormat="false" ht="14.25" hidden="false" customHeight="false" outlineLevel="0" collapsed="false">
      <c r="A117" s="240"/>
      <c r="B117" s="240"/>
      <c r="C117" s="240"/>
      <c r="D117" s="240"/>
      <c r="E117" s="240"/>
      <c r="F117" s="240"/>
      <c r="G117" s="240"/>
      <c r="H117" s="240"/>
      <c r="I117" s="240"/>
      <c r="J117" s="240"/>
      <c r="K117" s="240"/>
      <c r="L117" s="240"/>
      <c r="M117" s="240"/>
    </row>
    <row r="118" customFormat="false" ht="14.25" hidden="false" customHeight="false" outlineLevel="0" collapsed="false">
      <c r="A118" s="240"/>
      <c r="B118" s="240"/>
      <c r="C118" s="240"/>
      <c r="D118" s="240"/>
      <c r="E118" s="240"/>
      <c r="F118" s="240"/>
      <c r="G118" s="240"/>
      <c r="H118" s="240"/>
      <c r="I118" s="240"/>
      <c r="J118" s="240"/>
      <c r="K118" s="240"/>
      <c r="L118" s="240"/>
      <c r="M118" s="240"/>
    </row>
    <row r="119" customFormat="false" ht="14.25" hidden="false" customHeight="false" outlineLevel="0" collapsed="false">
      <c r="A119" s="240"/>
      <c r="B119" s="240"/>
      <c r="C119" s="240"/>
      <c r="D119" s="240"/>
      <c r="E119" s="240"/>
      <c r="F119" s="240"/>
      <c r="G119" s="240"/>
      <c r="H119" s="240"/>
      <c r="I119" s="240"/>
      <c r="J119" s="240"/>
      <c r="K119" s="240"/>
      <c r="L119" s="240"/>
      <c r="M119" s="240"/>
    </row>
    <row r="120" customFormat="false" ht="14.25" hidden="false" customHeight="false" outlineLevel="0" collapsed="false">
      <c r="A120" s="240"/>
      <c r="B120" s="240"/>
      <c r="C120" s="240"/>
      <c r="D120" s="240"/>
      <c r="E120" s="240"/>
      <c r="F120" s="240"/>
      <c r="G120" s="240"/>
      <c r="H120" s="240"/>
      <c r="I120" s="240"/>
      <c r="J120" s="240"/>
      <c r="K120" s="240"/>
      <c r="L120" s="240"/>
      <c r="M120" s="240"/>
    </row>
    <row r="121" customFormat="false" ht="14.25" hidden="false" customHeight="false" outlineLevel="0" collapsed="false">
      <c r="A121" s="240"/>
      <c r="B121" s="240"/>
      <c r="C121" s="240"/>
      <c r="D121" s="240"/>
      <c r="E121" s="240"/>
      <c r="F121" s="240"/>
      <c r="G121" s="240"/>
      <c r="H121" s="240"/>
      <c r="I121" s="240"/>
      <c r="J121" s="240"/>
      <c r="K121" s="240"/>
      <c r="L121" s="240"/>
      <c r="M121" s="240"/>
    </row>
    <row r="122" customFormat="false" ht="14.25" hidden="false" customHeight="false" outlineLevel="0" collapsed="false">
      <c r="A122" s="240"/>
      <c r="B122" s="240"/>
      <c r="C122" s="240"/>
      <c r="D122" s="240"/>
      <c r="E122" s="240"/>
      <c r="F122" s="240"/>
      <c r="G122" s="240"/>
      <c r="H122" s="240"/>
      <c r="I122" s="240"/>
      <c r="J122" s="240"/>
      <c r="K122" s="240"/>
      <c r="L122" s="240"/>
      <c r="M122" s="240"/>
    </row>
    <row r="123" customFormat="false" ht="14.25" hidden="false" customHeight="false" outlineLevel="0" collapsed="false">
      <c r="A123" s="240"/>
      <c r="B123" s="240"/>
      <c r="C123" s="240"/>
      <c r="D123" s="240"/>
      <c r="E123" s="240"/>
      <c r="F123" s="240"/>
      <c r="G123" s="240"/>
      <c r="H123" s="240"/>
      <c r="I123" s="240"/>
      <c r="J123" s="240"/>
      <c r="K123" s="240"/>
      <c r="L123" s="240"/>
      <c r="M123" s="240"/>
    </row>
    <row r="124" customFormat="false" ht="14.25" hidden="false" customHeight="false" outlineLevel="0" collapsed="false">
      <c r="A124" s="240"/>
      <c r="B124" s="240"/>
      <c r="C124" s="240"/>
      <c r="D124" s="240"/>
      <c r="E124" s="240"/>
      <c r="F124" s="240"/>
      <c r="G124" s="240"/>
      <c r="H124" s="240"/>
      <c r="I124" s="240"/>
      <c r="J124" s="240"/>
      <c r="K124" s="240"/>
      <c r="L124" s="240"/>
      <c r="M124" s="240"/>
    </row>
    <row r="125" customFormat="false" ht="14.25" hidden="false" customHeight="false" outlineLevel="0" collapsed="false">
      <c r="A125" s="240"/>
      <c r="B125" s="240"/>
      <c r="C125" s="240"/>
      <c r="D125" s="240"/>
      <c r="E125" s="240"/>
      <c r="F125" s="240"/>
      <c r="G125" s="240"/>
      <c r="H125" s="240"/>
      <c r="I125" s="240"/>
      <c r="J125" s="240"/>
      <c r="K125" s="240"/>
      <c r="L125" s="240"/>
      <c r="M125" s="240"/>
    </row>
    <row r="126" customFormat="false" ht="14.25" hidden="false" customHeight="false" outlineLevel="0" collapsed="false">
      <c r="A126" s="240"/>
      <c r="B126" s="240"/>
      <c r="C126" s="240"/>
      <c r="D126" s="240"/>
      <c r="E126" s="240"/>
      <c r="F126" s="240"/>
      <c r="G126" s="240"/>
      <c r="H126" s="240"/>
      <c r="I126" s="240"/>
      <c r="J126" s="240"/>
      <c r="K126" s="240"/>
      <c r="L126" s="240"/>
      <c r="M126" s="240"/>
    </row>
    <row r="127" customFormat="false" ht="14.25" hidden="false" customHeight="false" outlineLevel="0" collapsed="false">
      <c r="A127" s="240"/>
      <c r="B127" s="240"/>
      <c r="C127" s="240"/>
      <c r="D127" s="240"/>
      <c r="E127" s="240"/>
      <c r="F127" s="240"/>
      <c r="G127" s="240"/>
      <c r="H127" s="240"/>
      <c r="I127" s="240"/>
      <c r="J127" s="240"/>
      <c r="K127" s="240"/>
      <c r="L127" s="240"/>
      <c r="M127" s="240"/>
    </row>
    <row r="128" customFormat="false" ht="14.25" hidden="false" customHeight="false" outlineLevel="0" collapsed="false">
      <c r="A128" s="240"/>
      <c r="B128" s="240"/>
      <c r="C128" s="240"/>
      <c r="D128" s="240"/>
      <c r="E128" s="240"/>
      <c r="F128" s="240"/>
      <c r="G128" s="240"/>
      <c r="H128" s="240"/>
      <c r="I128" s="240"/>
      <c r="J128" s="240"/>
      <c r="K128" s="240"/>
      <c r="L128" s="240"/>
      <c r="M128" s="240"/>
    </row>
    <row r="129" customFormat="false" ht="14.25" hidden="false" customHeight="false" outlineLevel="0" collapsed="false">
      <c r="A129" s="240"/>
      <c r="B129" s="240"/>
      <c r="C129" s="240"/>
      <c r="D129" s="240"/>
      <c r="E129" s="240"/>
      <c r="F129" s="240"/>
      <c r="G129" s="240"/>
      <c r="H129" s="240"/>
      <c r="I129" s="240"/>
      <c r="J129" s="240"/>
      <c r="K129" s="240"/>
      <c r="L129" s="240"/>
      <c r="M129" s="240"/>
    </row>
    <row r="130" customFormat="false" ht="14.25" hidden="false" customHeight="false" outlineLevel="0" collapsed="false">
      <c r="A130" s="240"/>
      <c r="B130" s="240"/>
      <c r="C130" s="240"/>
      <c r="D130" s="240"/>
      <c r="E130" s="240"/>
      <c r="F130" s="240"/>
      <c r="G130" s="240"/>
      <c r="H130" s="240"/>
      <c r="I130" s="240"/>
      <c r="J130" s="240"/>
      <c r="K130" s="240"/>
      <c r="L130" s="240"/>
      <c r="M130" s="240"/>
    </row>
    <row r="131" customFormat="false" ht="14.25" hidden="false" customHeight="false" outlineLevel="0" collapsed="false">
      <c r="A131" s="240"/>
      <c r="B131" s="240"/>
      <c r="C131" s="240"/>
      <c r="D131" s="240"/>
      <c r="E131" s="240"/>
      <c r="F131" s="240"/>
      <c r="G131" s="240"/>
      <c r="H131" s="240"/>
      <c r="I131" s="240"/>
      <c r="J131" s="240"/>
      <c r="K131" s="240"/>
      <c r="L131" s="240"/>
      <c r="M131" s="240"/>
    </row>
    <row r="132" customFormat="false" ht="14.25" hidden="false" customHeight="false" outlineLevel="0" collapsed="false">
      <c r="A132" s="240"/>
      <c r="B132" s="240"/>
      <c r="C132" s="240"/>
      <c r="D132" s="240"/>
      <c r="E132" s="240"/>
      <c r="F132" s="240"/>
      <c r="G132" s="240"/>
      <c r="H132" s="240"/>
      <c r="I132" s="240"/>
      <c r="J132" s="240"/>
      <c r="K132" s="240"/>
      <c r="L132" s="240"/>
      <c r="M132" s="240"/>
    </row>
    <row r="133" customFormat="false" ht="14.25" hidden="false" customHeight="false" outlineLevel="0" collapsed="false">
      <c r="A133" s="240"/>
      <c r="B133" s="240"/>
      <c r="C133" s="240"/>
      <c r="D133" s="240"/>
      <c r="E133" s="240"/>
      <c r="F133" s="240"/>
      <c r="G133" s="240"/>
      <c r="H133" s="240"/>
      <c r="I133" s="240"/>
      <c r="J133" s="240"/>
      <c r="K133" s="240"/>
      <c r="L133" s="240"/>
      <c r="M133" s="240"/>
    </row>
    <row r="134" customFormat="false" ht="14.25" hidden="false" customHeight="false" outlineLevel="0" collapsed="false">
      <c r="A134" s="240"/>
      <c r="B134" s="240"/>
      <c r="C134" s="240"/>
      <c r="D134" s="240"/>
      <c r="E134" s="240"/>
      <c r="F134" s="240"/>
      <c r="G134" s="240"/>
      <c r="H134" s="240"/>
      <c r="I134" s="240"/>
      <c r="J134" s="240"/>
      <c r="K134" s="240"/>
      <c r="L134" s="240"/>
      <c r="M134" s="240"/>
    </row>
    <row r="135" customFormat="false" ht="14.25" hidden="false" customHeight="false" outlineLevel="0" collapsed="false">
      <c r="A135" s="240"/>
      <c r="B135" s="240"/>
      <c r="C135" s="240"/>
      <c r="D135" s="240"/>
      <c r="E135" s="240"/>
      <c r="F135" s="240"/>
      <c r="G135" s="240"/>
      <c r="H135" s="240"/>
      <c r="I135" s="240"/>
      <c r="J135" s="240"/>
      <c r="K135" s="240"/>
      <c r="L135" s="240"/>
      <c r="M135" s="240"/>
    </row>
    <row r="136" customFormat="false" ht="14.25" hidden="false" customHeight="false" outlineLevel="0" collapsed="false">
      <c r="A136" s="240"/>
      <c r="B136" s="240"/>
      <c r="C136" s="240"/>
      <c r="D136" s="240"/>
      <c r="E136" s="240"/>
      <c r="F136" s="240"/>
      <c r="G136" s="240"/>
      <c r="H136" s="240"/>
      <c r="I136" s="240"/>
      <c r="J136" s="240"/>
      <c r="K136" s="240"/>
      <c r="L136" s="240"/>
      <c r="M136" s="240"/>
    </row>
    <row r="137" customFormat="false" ht="14.25" hidden="false" customHeight="false" outlineLevel="0" collapsed="false">
      <c r="A137" s="240"/>
      <c r="B137" s="240"/>
      <c r="C137" s="240"/>
      <c r="D137" s="240"/>
      <c r="E137" s="240"/>
      <c r="F137" s="240"/>
      <c r="G137" s="240"/>
      <c r="H137" s="240"/>
      <c r="I137" s="240"/>
      <c r="J137" s="240"/>
      <c r="K137" s="240"/>
      <c r="L137" s="240"/>
      <c r="M137" s="240"/>
    </row>
    <row r="138" customFormat="false" ht="14.25" hidden="false" customHeight="false" outlineLevel="0" collapsed="false">
      <c r="A138" s="240"/>
      <c r="B138" s="240"/>
      <c r="C138" s="240"/>
      <c r="D138" s="240"/>
      <c r="E138" s="240"/>
      <c r="F138" s="240"/>
      <c r="G138" s="240"/>
      <c r="H138" s="240"/>
      <c r="I138" s="240"/>
      <c r="J138" s="240"/>
      <c r="K138" s="240"/>
      <c r="L138" s="240"/>
      <c r="M138" s="240"/>
    </row>
    <row r="139" customFormat="false" ht="14.25" hidden="false" customHeight="false" outlineLevel="0" collapsed="false">
      <c r="A139" s="240"/>
      <c r="B139" s="240"/>
      <c r="C139" s="240"/>
      <c r="D139" s="240"/>
      <c r="E139" s="240"/>
      <c r="F139" s="240"/>
      <c r="G139" s="240"/>
      <c r="H139" s="240"/>
      <c r="I139" s="240"/>
      <c r="J139" s="240"/>
      <c r="K139" s="240"/>
      <c r="L139" s="240"/>
      <c r="M139" s="240"/>
    </row>
    <row r="140" customFormat="false" ht="14.25" hidden="false" customHeight="false" outlineLevel="0" collapsed="false">
      <c r="A140" s="240"/>
      <c r="B140" s="240"/>
      <c r="C140" s="240"/>
      <c r="D140" s="240"/>
      <c r="E140" s="240"/>
      <c r="F140" s="240"/>
      <c r="G140" s="240"/>
      <c r="H140" s="240"/>
      <c r="I140" s="240"/>
      <c r="J140" s="240"/>
      <c r="K140" s="240"/>
      <c r="L140" s="240"/>
      <c r="M140" s="240"/>
    </row>
    <row r="141" customFormat="false" ht="14.25" hidden="false" customHeight="false" outlineLevel="0" collapsed="false">
      <c r="A141" s="240"/>
      <c r="B141" s="240"/>
      <c r="C141" s="240"/>
      <c r="D141" s="240"/>
      <c r="E141" s="240"/>
      <c r="F141" s="240"/>
      <c r="G141" s="240"/>
      <c r="H141" s="240"/>
      <c r="I141" s="240"/>
      <c r="J141" s="240"/>
      <c r="K141" s="240"/>
      <c r="L141" s="240"/>
      <c r="M141" s="240"/>
    </row>
    <row r="142" customFormat="false" ht="14.25" hidden="false" customHeight="false" outlineLevel="0" collapsed="false">
      <c r="A142" s="240"/>
      <c r="B142" s="240"/>
      <c r="C142" s="240"/>
      <c r="D142" s="240"/>
      <c r="E142" s="240"/>
      <c r="F142" s="240"/>
      <c r="G142" s="240"/>
      <c r="H142" s="240"/>
      <c r="I142" s="240"/>
      <c r="J142" s="240"/>
      <c r="K142" s="240"/>
      <c r="L142" s="240"/>
      <c r="M142" s="240"/>
    </row>
    <row r="143" customFormat="false" ht="14.25" hidden="false" customHeight="false" outlineLevel="0" collapsed="false">
      <c r="A143" s="240"/>
      <c r="B143" s="240"/>
      <c r="C143" s="240"/>
      <c r="D143" s="240"/>
      <c r="E143" s="240"/>
      <c r="F143" s="240"/>
      <c r="G143" s="240"/>
      <c r="H143" s="240"/>
      <c r="I143" s="240"/>
      <c r="J143" s="240"/>
      <c r="K143" s="240"/>
      <c r="L143" s="240"/>
      <c r="M143" s="240"/>
    </row>
    <row r="144" customFormat="false" ht="14.25" hidden="false" customHeight="false" outlineLevel="0" collapsed="false">
      <c r="A144" s="240"/>
      <c r="B144" s="240"/>
      <c r="C144" s="240"/>
      <c r="D144" s="240"/>
      <c r="E144" s="240"/>
      <c r="F144" s="240"/>
      <c r="G144" s="240"/>
      <c r="H144" s="240"/>
      <c r="I144" s="240"/>
      <c r="J144" s="240"/>
      <c r="K144" s="240"/>
      <c r="L144" s="240"/>
      <c r="M144" s="240"/>
    </row>
    <row r="145" customFormat="false" ht="14.25" hidden="false" customHeight="false" outlineLevel="0" collapsed="false">
      <c r="A145" s="240"/>
      <c r="B145" s="240"/>
      <c r="C145" s="240"/>
      <c r="D145" s="240"/>
      <c r="E145" s="240"/>
      <c r="F145" s="240"/>
      <c r="G145" s="240"/>
      <c r="H145" s="240"/>
      <c r="I145" s="240"/>
      <c r="J145" s="240"/>
      <c r="K145" s="240"/>
      <c r="L145" s="240"/>
      <c r="M145" s="240"/>
    </row>
    <row r="146" customFormat="false" ht="14.25" hidden="false" customHeight="false" outlineLevel="0" collapsed="false">
      <c r="A146" s="240"/>
      <c r="B146" s="240"/>
      <c r="C146" s="240"/>
      <c r="D146" s="240"/>
      <c r="E146" s="240"/>
      <c r="F146" s="240"/>
      <c r="G146" s="240"/>
      <c r="H146" s="240"/>
      <c r="I146" s="240"/>
      <c r="J146" s="240"/>
      <c r="K146" s="240"/>
      <c r="L146" s="240"/>
      <c r="M146" s="240"/>
    </row>
    <row r="147" customFormat="false" ht="14.25" hidden="false" customHeight="false" outlineLevel="0" collapsed="false">
      <c r="A147" s="240"/>
      <c r="B147" s="240"/>
      <c r="C147" s="240"/>
      <c r="D147" s="240"/>
      <c r="E147" s="240"/>
      <c r="F147" s="240"/>
      <c r="G147" s="240"/>
      <c r="H147" s="240"/>
      <c r="I147" s="240"/>
      <c r="J147" s="240"/>
      <c r="K147" s="240"/>
      <c r="L147" s="240"/>
      <c r="M147" s="240"/>
    </row>
    <row r="148" customFormat="false" ht="14.25" hidden="false" customHeight="false" outlineLevel="0" collapsed="false">
      <c r="A148" s="240"/>
      <c r="B148" s="240"/>
      <c r="C148" s="240"/>
      <c r="D148" s="240"/>
      <c r="E148" s="240"/>
      <c r="F148" s="240"/>
      <c r="G148" s="240"/>
      <c r="H148" s="240"/>
      <c r="I148" s="240"/>
      <c r="J148" s="240"/>
      <c r="K148" s="240"/>
      <c r="L148" s="240"/>
      <c r="M148" s="240"/>
    </row>
    <row r="149" customFormat="false" ht="14.25" hidden="false" customHeight="false" outlineLevel="0" collapsed="false">
      <c r="A149" s="240"/>
      <c r="B149" s="240"/>
      <c r="C149" s="240"/>
      <c r="D149" s="240"/>
      <c r="E149" s="240"/>
      <c r="F149" s="240"/>
      <c r="G149" s="240"/>
      <c r="H149" s="240"/>
      <c r="I149" s="240"/>
      <c r="J149" s="240"/>
      <c r="K149" s="240"/>
      <c r="L149" s="240"/>
      <c r="M149" s="240"/>
    </row>
    <row r="150" customFormat="false" ht="14.25" hidden="false" customHeight="false" outlineLevel="0" collapsed="false">
      <c r="A150" s="240"/>
      <c r="B150" s="240"/>
      <c r="C150" s="240"/>
      <c r="D150" s="240"/>
      <c r="E150" s="240"/>
      <c r="F150" s="240"/>
      <c r="G150" s="240"/>
      <c r="H150" s="240"/>
      <c r="I150" s="240"/>
      <c r="J150" s="240"/>
      <c r="K150" s="240"/>
      <c r="L150" s="240"/>
      <c r="M150" s="240"/>
    </row>
    <row r="151" customFormat="false" ht="14.25" hidden="false" customHeight="false" outlineLevel="0" collapsed="false">
      <c r="A151" s="240"/>
      <c r="B151" s="240"/>
      <c r="C151" s="240"/>
      <c r="D151" s="240"/>
      <c r="E151" s="240"/>
      <c r="F151" s="240"/>
      <c r="G151" s="240"/>
      <c r="H151" s="240"/>
      <c r="I151" s="240"/>
      <c r="J151" s="240"/>
      <c r="K151" s="240"/>
      <c r="L151" s="240"/>
      <c r="M151" s="240"/>
    </row>
    <row r="152" customFormat="false" ht="14.25" hidden="false" customHeight="false" outlineLevel="0" collapsed="false">
      <c r="A152" s="240"/>
      <c r="B152" s="240"/>
      <c r="C152" s="240"/>
      <c r="D152" s="240"/>
      <c r="E152" s="240"/>
      <c r="F152" s="240"/>
      <c r="G152" s="240"/>
      <c r="H152" s="240"/>
      <c r="I152" s="240"/>
      <c r="J152" s="240"/>
      <c r="K152" s="240"/>
      <c r="L152" s="240"/>
      <c r="M152" s="240"/>
    </row>
    <row r="153" customFormat="false" ht="14.25" hidden="false" customHeight="false" outlineLevel="0" collapsed="false">
      <c r="A153" s="240"/>
      <c r="B153" s="240"/>
      <c r="C153" s="240"/>
      <c r="D153" s="240"/>
      <c r="E153" s="240"/>
      <c r="F153" s="240"/>
      <c r="G153" s="240"/>
      <c r="H153" s="240"/>
      <c r="I153" s="240"/>
      <c r="J153" s="240"/>
      <c r="K153" s="240"/>
      <c r="L153" s="240"/>
      <c r="M153" s="240"/>
    </row>
    <row r="154" customFormat="false" ht="14.25" hidden="false" customHeight="false" outlineLevel="0" collapsed="false">
      <c r="A154" s="240"/>
      <c r="B154" s="240"/>
      <c r="C154" s="240"/>
      <c r="D154" s="240"/>
      <c r="E154" s="240"/>
      <c r="F154" s="240"/>
      <c r="G154" s="240"/>
      <c r="H154" s="240"/>
      <c r="I154" s="240"/>
      <c r="J154" s="240"/>
      <c r="K154" s="240"/>
      <c r="L154" s="240"/>
      <c r="M154" s="240"/>
    </row>
    <row r="155" customFormat="false" ht="14.25" hidden="false" customHeight="false" outlineLevel="0" collapsed="false">
      <c r="A155" s="240"/>
      <c r="B155" s="240"/>
      <c r="C155" s="240"/>
      <c r="D155" s="240"/>
      <c r="E155" s="240"/>
      <c r="F155" s="240"/>
      <c r="G155" s="240"/>
      <c r="H155" s="240"/>
      <c r="I155" s="240"/>
      <c r="J155" s="240"/>
      <c r="K155" s="240"/>
      <c r="L155" s="240"/>
      <c r="M155" s="240"/>
    </row>
    <row r="156" customFormat="false" ht="14.25" hidden="false" customHeight="false" outlineLevel="0" collapsed="false">
      <c r="A156" s="240"/>
      <c r="B156" s="240"/>
      <c r="C156" s="240"/>
      <c r="D156" s="240"/>
      <c r="E156" s="240"/>
      <c r="F156" s="240"/>
      <c r="G156" s="240"/>
      <c r="H156" s="240"/>
      <c r="I156" s="240"/>
      <c r="J156" s="240"/>
      <c r="K156" s="240"/>
      <c r="L156" s="240"/>
      <c r="M156" s="240"/>
    </row>
    <row r="157" customFormat="false" ht="14.25" hidden="false" customHeight="false" outlineLevel="0" collapsed="false">
      <c r="A157" s="240"/>
      <c r="B157" s="240"/>
      <c r="C157" s="240"/>
      <c r="D157" s="240"/>
      <c r="E157" s="240"/>
      <c r="F157" s="240"/>
      <c r="G157" s="240"/>
      <c r="H157" s="240"/>
      <c r="I157" s="240"/>
      <c r="J157" s="240"/>
      <c r="K157" s="240"/>
      <c r="L157" s="240"/>
      <c r="M157" s="240"/>
    </row>
    <row r="158" customFormat="false" ht="14.25" hidden="false" customHeight="false" outlineLevel="0" collapsed="false">
      <c r="A158" s="240"/>
      <c r="B158" s="240"/>
      <c r="C158" s="240"/>
      <c r="D158" s="240"/>
      <c r="E158" s="240"/>
      <c r="F158" s="240"/>
      <c r="G158" s="240"/>
      <c r="H158" s="240"/>
      <c r="I158" s="240"/>
      <c r="J158" s="240"/>
      <c r="K158" s="240"/>
      <c r="L158" s="240"/>
      <c r="M158" s="240"/>
    </row>
    <row r="159" customFormat="false" ht="14.25" hidden="false" customHeight="false" outlineLevel="0" collapsed="false">
      <c r="A159" s="240"/>
      <c r="B159" s="240"/>
      <c r="C159" s="240"/>
      <c r="D159" s="240"/>
      <c r="E159" s="240"/>
      <c r="F159" s="240"/>
      <c r="G159" s="240"/>
      <c r="H159" s="240"/>
      <c r="I159" s="240"/>
      <c r="J159" s="240"/>
      <c r="K159" s="240"/>
      <c r="L159" s="240"/>
      <c r="M159" s="240"/>
    </row>
    <row r="160" customFormat="false" ht="14.25" hidden="false" customHeight="false" outlineLevel="0" collapsed="false">
      <c r="A160" s="240"/>
      <c r="B160" s="240"/>
      <c r="C160" s="240"/>
      <c r="D160" s="240"/>
      <c r="E160" s="240"/>
      <c r="F160" s="240"/>
      <c r="G160" s="240"/>
      <c r="H160" s="240"/>
      <c r="I160" s="240"/>
      <c r="J160" s="240"/>
      <c r="K160" s="240"/>
      <c r="L160" s="240"/>
      <c r="M160" s="240"/>
    </row>
    <row r="161" customFormat="false" ht="14.25" hidden="false" customHeight="false" outlineLevel="0" collapsed="false">
      <c r="A161" s="240"/>
      <c r="B161" s="240"/>
      <c r="C161" s="240"/>
      <c r="D161" s="240"/>
      <c r="E161" s="240"/>
      <c r="F161" s="240"/>
      <c r="G161" s="240"/>
      <c r="H161" s="240"/>
      <c r="I161" s="240"/>
      <c r="J161" s="240"/>
      <c r="K161" s="240"/>
      <c r="L161" s="240"/>
      <c r="M161" s="240"/>
    </row>
    <row r="162" customFormat="false" ht="14.25" hidden="false" customHeight="false" outlineLevel="0" collapsed="false">
      <c r="A162" s="240"/>
      <c r="B162" s="240"/>
      <c r="C162" s="240"/>
      <c r="D162" s="240"/>
      <c r="E162" s="240"/>
      <c r="F162" s="240"/>
      <c r="G162" s="240"/>
      <c r="H162" s="240"/>
      <c r="I162" s="240"/>
      <c r="J162" s="240"/>
      <c r="K162" s="240"/>
      <c r="L162" s="240"/>
      <c r="M162" s="240"/>
    </row>
    <row r="163" customFormat="false" ht="14.25" hidden="false" customHeight="false" outlineLevel="0" collapsed="false">
      <c r="A163" s="240"/>
      <c r="B163" s="240"/>
      <c r="C163" s="240"/>
      <c r="D163" s="240"/>
      <c r="E163" s="240"/>
      <c r="F163" s="240"/>
      <c r="G163" s="240"/>
      <c r="H163" s="240"/>
      <c r="I163" s="240"/>
      <c r="J163" s="240"/>
      <c r="K163" s="240"/>
      <c r="L163" s="240"/>
      <c r="M163" s="240"/>
    </row>
    <row r="164" customFormat="false" ht="14.25" hidden="false" customHeight="false" outlineLevel="0" collapsed="false">
      <c r="A164" s="240"/>
      <c r="B164" s="240"/>
      <c r="C164" s="240"/>
      <c r="D164" s="240"/>
      <c r="E164" s="240"/>
      <c r="F164" s="240"/>
      <c r="G164" s="240"/>
      <c r="H164" s="240"/>
      <c r="I164" s="240"/>
      <c r="J164" s="240"/>
      <c r="K164" s="240"/>
      <c r="L164" s="240"/>
      <c r="M164" s="240"/>
    </row>
    <row r="165" customFormat="false" ht="14.25" hidden="false" customHeight="false" outlineLevel="0" collapsed="false">
      <c r="A165" s="240"/>
      <c r="B165" s="240"/>
      <c r="C165" s="240"/>
      <c r="D165" s="240"/>
      <c r="E165" s="240"/>
      <c r="F165" s="240"/>
      <c r="G165" s="240"/>
      <c r="H165" s="240"/>
      <c r="I165" s="240"/>
      <c r="J165" s="240"/>
      <c r="K165" s="240"/>
      <c r="L165" s="240"/>
      <c r="M165" s="240"/>
    </row>
    <row r="166" customFormat="false" ht="14.25" hidden="false" customHeight="false" outlineLevel="0" collapsed="false">
      <c r="A166" s="240"/>
      <c r="B166" s="240"/>
      <c r="C166" s="240"/>
      <c r="D166" s="240"/>
      <c r="E166" s="240"/>
      <c r="F166" s="240"/>
      <c r="G166" s="240"/>
      <c r="H166" s="240"/>
      <c r="I166" s="240"/>
      <c r="J166" s="240"/>
      <c r="K166" s="240"/>
      <c r="L166" s="240"/>
      <c r="M166" s="240"/>
    </row>
    <row r="167" customFormat="false" ht="14.25" hidden="false" customHeight="false" outlineLevel="0" collapsed="false">
      <c r="A167" s="240"/>
      <c r="B167" s="240"/>
      <c r="C167" s="240"/>
      <c r="D167" s="240"/>
      <c r="E167" s="240"/>
      <c r="F167" s="240"/>
      <c r="G167" s="240"/>
      <c r="H167" s="240"/>
      <c r="I167" s="240"/>
      <c r="J167" s="240"/>
      <c r="K167" s="240"/>
      <c r="L167" s="240"/>
      <c r="M167" s="240"/>
    </row>
    <row r="168" customFormat="false" ht="14.25" hidden="false" customHeight="false" outlineLevel="0" collapsed="false">
      <c r="A168" s="240"/>
      <c r="B168" s="240"/>
      <c r="C168" s="240"/>
      <c r="D168" s="240"/>
      <c r="E168" s="240"/>
      <c r="F168" s="240"/>
      <c r="G168" s="240"/>
      <c r="H168" s="240"/>
      <c r="I168" s="240"/>
      <c r="J168" s="240"/>
      <c r="K168" s="240"/>
      <c r="L168" s="240"/>
      <c r="M168" s="240"/>
    </row>
    <row r="169" customFormat="false" ht="14.25" hidden="false" customHeight="false" outlineLevel="0" collapsed="false">
      <c r="A169" s="240"/>
      <c r="B169" s="240"/>
      <c r="C169" s="240"/>
      <c r="D169" s="240"/>
      <c r="E169" s="240"/>
      <c r="F169" s="240"/>
      <c r="G169" s="240"/>
      <c r="H169" s="240"/>
      <c r="I169" s="240"/>
      <c r="J169" s="240"/>
      <c r="K169" s="240"/>
      <c r="L169" s="240"/>
      <c r="M169" s="240"/>
    </row>
    <row r="170" customFormat="false" ht="14.25" hidden="false" customHeight="false" outlineLevel="0" collapsed="false">
      <c r="A170" s="240"/>
      <c r="B170" s="240"/>
      <c r="C170" s="240"/>
      <c r="D170" s="240"/>
      <c r="E170" s="240"/>
      <c r="F170" s="240"/>
      <c r="G170" s="240"/>
      <c r="H170" s="240"/>
      <c r="I170" s="240"/>
      <c r="J170" s="240"/>
      <c r="K170" s="240"/>
      <c r="L170" s="240"/>
      <c r="M170" s="240"/>
    </row>
    <row r="171" customFormat="false" ht="14.25" hidden="false" customHeight="false" outlineLevel="0" collapsed="false">
      <c r="A171" s="240"/>
      <c r="B171" s="240"/>
      <c r="C171" s="240"/>
      <c r="D171" s="240"/>
      <c r="E171" s="240"/>
      <c r="F171" s="240"/>
      <c r="G171" s="240"/>
      <c r="H171" s="240"/>
      <c r="I171" s="240"/>
      <c r="J171" s="240"/>
      <c r="K171" s="240"/>
      <c r="L171" s="240"/>
      <c r="M171" s="240"/>
    </row>
    <row r="172" customFormat="false" ht="14.25" hidden="false" customHeight="false" outlineLevel="0" collapsed="false">
      <c r="A172" s="240"/>
      <c r="B172" s="240"/>
      <c r="C172" s="240"/>
      <c r="D172" s="240"/>
      <c r="E172" s="240"/>
      <c r="F172" s="240"/>
      <c r="G172" s="240"/>
      <c r="H172" s="240"/>
      <c r="I172" s="240"/>
      <c r="J172" s="240"/>
      <c r="K172" s="240"/>
      <c r="L172" s="240"/>
      <c r="M172" s="240"/>
    </row>
    <row r="173" customFormat="false" ht="14.25" hidden="false" customHeight="false" outlineLevel="0" collapsed="false">
      <c r="A173" s="240"/>
      <c r="B173" s="240"/>
      <c r="C173" s="240"/>
      <c r="D173" s="240"/>
      <c r="E173" s="240"/>
      <c r="F173" s="240"/>
      <c r="G173" s="240"/>
      <c r="H173" s="240"/>
      <c r="I173" s="240"/>
      <c r="J173" s="240"/>
      <c r="K173" s="240"/>
      <c r="L173" s="240"/>
      <c r="M173" s="240"/>
    </row>
    <row r="174" customFormat="false" ht="14.25" hidden="false" customHeight="false" outlineLevel="0" collapsed="false">
      <c r="A174" s="240"/>
      <c r="B174" s="240"/>
      <c r="C174" s="240"/>
      <c r="D174" s="240"/>
      <c r="E174" s="240"/>
      <c r="F174" s="240"/>
      <c r="G174" s="240"/>
      <c r="H174" s="240"/>
      <c r="I174" s="240"/>
      <c r="J174" s="240"/>
      <c r="K174" s="240"/>
      <c r="L174" s="240"/>
      <c r="M174" s="240"/>
    </row>
    <row r="175" customFormat="false" ht="14.25" hidden="false" customHeight="false" outlineLevel="0" collapsed="false">
      <c r="A175" s="240"/>
      <c r="B175" s="240"/>
      <c r="C175" s="240"/>
      <c r="D175" s="240"/>
      <c r="E175" s="240"/>
      <c r="F175" s="240"/>
      <c r="G175" s="240"/>
      <c r="H175" s="240"/>
      <c r="I175" s="240"/>
      <c r="J175" s="240"/>
      <c r="K175" s="240"/>
      <c r="L175" s="240"/>
      <c r="M175" s="240"/>
    </row>
    <row r="176" customFormat="false" ht="14.25" hidden="false" customHeight="false" outlineLevel="0" collapsed="false">
      <c r="A176" s="240"/>
      <c r="B176" s="240"/>
      <c r="C176" s="240"/>
      <c r="D176" s="240"/>
      <c r="E176" s="240"/>
      <c r="F176" s="240"/>
      <c r="G176" s="240"/>
      <c r="H176" s="240"/>
      <c r="I176" s="240"/>
      <c r="J176" s="240"/>
      <c r="K176" s="240"/>
      <c r="L176" s="240"/>
      <c r="M176" s="240"/>
    </row>
    <row r="177" customFormat="false" ht="14.25" hidden="false" customHeight="false" outlineLevel="0" collapsed="false">
      <c r="A177" s="240"/>
      <c r="B177" s="240"/>
      <c r="C177" s="240"/>
      <c r="D177" s="240"/>
      <c r="E177" s="240"/>
      <c r="F177" s="240"/>
      <c r="G177" s="240"/>
      <c r="H177" s="240"/>
      <c r="I177" s="240"/>
      <c r="J177" s="240"/>
      <c r="K177" s="240"/>
      <c r="L177" s="240"/>
      <c r="M177" s="240"/>
    </row>
    <row r="178" customFormat="false" ht="14.25" hidden="false" customHeight="false" outlineLevel="0" collapsed="false">
      <c r="A178" s="240"/>
      <c r="B178" s="240"/>
      <c r="C178" s="240"/>
      <c r="D178" s="240"/>
      <c r="E178" s="240"/>
      <c r="F178" s="240"/>
      <c r="G178" s="240"/>
      <c r="H178" s="240"/>
      <c r="I178" s="240"/>
      <c r="J178" s="240"/>
      <c r="K178" s="240"/>
      <c r="L178" s="240"/>
      <c r="M178" s="240"/>
    </row>
    <row r="179" customFormat="false" ht="14.25" hidden="false" customHeight="false" outlineLevel="0" collapsed="false">
      <c r="A179" s="240"/>
      <c r="B179" s="240"/>
      <c r="C179" s="240"/>
      <c r="D179" s="240"/>
      <c r="E179" s="240"/>
      <c r="F179" s="240"/>
      <c r="G179" s="240"/>
      <c r="H179" s="240"/>
      <c r="I179" s="240"/>
      <c r="J179" s="240"/>
      <c r="K179" s="240"/>
      <c r="L179" s="240"/>
      <c r="M179" s="240"/>
    </row>
    <row r="180" customFormat="false" ht="14.25" hidden="false" customHeight="false" outlineLevel="0" collapsed="false">
      <c r="A180" s="240"/>
      <c r="B180" s="240"/>
      <c r="C180" s="240"/>
      <c r="D180" s="240"/>
      <c r="E180" s="240"/>
      <c r="F180" s="240"/>
      <c r="G180" s="240"/>
      <c r="H180" s="240"/>
      <c r="I180" s="240"/>
      <c r="J180" s="240"/>
      <c r="K180" s="240"/>
      <c r="L180" s="240"/>
      <c r="M180" s="240"/>
    </row>
    <row r="181" customFormat="false" ht="14.25" hidden="false" customHeight="false" outlineLevel="0" collapsed="false">
      <c r="A181" s="240"/>
      <c r="B181" s="240"/>
      <c r="C181" s="240"/>
      <c r="D181" s="240"/>
      <c r="E181" s="240"/>
      <c r="F181" s="240"/>
      <c r="G181" s="240"/>
      <c r="H181" s="240"/>
      <c r="I181" s="240"/>
      <c r="J181" s="240"/>
      <c r="K181" s="240"/>
      <c r="L181" s="240"/>
      <c r="M181" s="240"/>
    </row>
    <row r="182" customFormat="false" ht="14.25" hidden="false" customHeight="false" outlineLevel="0" collapsed="false">
      <c r="A182" s="240"/>
      <c r="B182" s="240"/>
      <c r="C182" s="240"/>
      <c r="D182" s="240"/>
      <c r="E182" s="240"/>
      <c r="F182" s="240"/>
      <c r="G182" s="240"/>
      <c r="H182" s="240"/>
      <c r="I182" s="240"/>
      <c r="J182" s="240"/>
      <c r="K182" s="240"/>
      <c r="L182" s="240"/>
      <c r="M182" s="240"/>
    </row>
    <row r="183" customFormat="false" ht="14.25" hidden="false" customHeight="false" outlineLevel="0" collapsed="false">
      <c r="A183" s="240"/>
      <c r="B183" s="240"/>
      <c r="C183" s="240"/>
      <c r="D183" s="240"/>
      <c r="E183" s="240"/>
      <c r="F183" s="240"/>
      <c r="G183" s="240"/>
      <c r="H183" s="240"/>
      <c r="I183" s="240"/>
      <c r="J183" s="240"/>
      <c r="K183" s="240"/>
      <c r="L183" s="240"/>
      <c r="M183" s="240"/>
    </row>
    <row r="184" customFormat="false" ht="14.25" hidden="false" customHeight="false" outlineLevel="0" collapsed="false">
      <c r="A184" s="240"/>
      <c r="B184" s="240"/>
      <c r="C184" s="240"/>
      <c r="D184" s="240"/>
      <c r="E184" s="240"/>
      <c r="F184" s="240"/>
      <c r="G184" s="240"/>
      <c r="H184" s="240"/>
      <c r="I184" s="240"/>
      <c r="J184" s="240"/>
      <c r="K184" s="240"/>
      <c r="L184" s="240"/>
      <c r="M184" s="240"/>
    </row>
    <row r="185" customFormat="false" ht="14.25" hidden="false" customHeight="false" outlineLevel="0" collapsed="false">
      <c r="A185" s="240"/>
      <c r="B185" s="240"/>
      <c r="C185" s="240"/>
      <c r="D185" s="240"/>
      <c r="E185" s="240"/>
      <c r="F185" s="240"/>
      <c r="G185" s="240"/>
      <c r="H185" s="240"/>
      <c r="I185" s="240"/>
      <c r="J185" s="240"/>
      <c r="K185" s="240"/>
      <c r="L185" s="240"/>
      <c r="M185" s="240"/>
    </row>
    <row r="186" customFormat="false" ht="14.25" hidden="false" customHeight="false" outlineLevel="0" collapsed="false">
      <c r="A186" s="240"/>
      <c r="B186" s="240"/>
      <c r="C186" s="240"/>
      <c r="D186" s="240"/>
      <c r="E186" s="240"/>
      <c r="F186" s="240"/>
      <c r="G186" s="240"/>
      <c r="H186" s="240"/>
      <c r="I186" s="240"/>
      <c r="J186" s="240"/>
      <c r="K186" s="240"/>
      <c r="L186" s="240"/>
      <c r="M186" s="240"/>
    </row>
    <row r="187" customFormat="false" ht="14.25" hidden="false" customHeight="false" outlineLevel="0" collapsed="false">
      <c r="A187" s="240"/>
      <c r="B187" s="240"/>
      <c r="C187" s="240"/>
      <c r="D187" s="240"/>
      <c r="E187" s="240"/>
      <c r="F187" s="240"/>
      <c r="G187" s="240"/>
      <c r="H187" s="240"/>
      <c r="I187" s="240"/>
      <c r="J187" s="240"/>
      <c r="K187" s="240"/>
      <c r="L187" s="240"/>
      <c r="M187" s="240"/>
    </row>
    <row r="188" customFormat="false" ht="14.25" hidden="false" customHeight="false" outlineLevel="0" collapsed="false">
      <c r="A188" s="240"/>
      <c r="B188" s="240"/>
      <c r="C188" s="240"/>
      <c r="D188" s="240"/>
      <c r="E188" s="240"/>
      <c r="F188" s="240"/>
      <c r="G188" s="240"/>
      <c r="H188" s="240"/>
      <c r="I188" s="240"/>
      <c r="J188" s="240"/>
      <c r="K188" s="240"/>
      <c r="L188" s="240"/>
      <c r="M188" s="240"/>
    </row>
    <row r="189" customFormat="false" ht="14.25" hidden="false" customHeight="false" outlineLevel="0" collapsed="false">
      <c r="A189" s="240"/>
      <c r="B189" s="240"/>
      <c r="C189" s="240"/>
      <c r="D189" s="240"/>
      <c r="E189" s="240"/>
      <c r="F189" s="240"/>
      <c r="G189" s="240"/>
      <c r="H189" s="240"/>
      <c r="I189" s="240"/>
      <c r="J189" s="240"/>
      <c r="K189" s="240"/>
      <c r="L189" s="240"/>
      <c r="M189" s="240"/>
    </row>
    <row r="190" customFormat="false" ht="14.25" hidden="false" customHeight="false" outlineLevel="0" collapsed="false">
      <c r="A190" s="240"/>
      <c r="B190" s="240"/>
      <c r="C190" s="240"/>
      <c r="D190" s="240"/>
      <c r="E190" s="240"/>
      <c r="F190" s="240"/>
      <c r="G190" s="240"/>
      <c r="H190" s="240"/>
      <c r="I190" s="240"/>
      <c r="J190" s="240"/>
      <c r="K190" s="240"/>
      <c r="L190" s="240"/>
      <c r="M190" s="240"/>
    </row>
    <row r="191" customFormat="false" ht="14.25" hidden="false" customHeight="false" outlineLevel="0" collapsed="false">
      <c r="A191" s="240"/>
      <c r="B191" s="240"/>
      <c r="C191" s="240"/>
      <c r="D191" s="240"/>
      <c r="E191" s="240"/>
      <c r="F191" s="240"/>
      <c r="G191" s="240"/>
      <c r="H191" s="240"/>
      <c r="I191" s="240"/>
      <c r="J191" s="240"/>
      <c r="K191" s="240"/>
      <c r="L191" s="240"/>
      <c r="M191" s="240"/>
    </row>
    <row r="192" customFormat="false" ht="14.25" hidden="false" customHeight="false" outlineLevel="0" collapsed="false">
      <c r="A192" s="240"/>
      <c r="B192" s="240"/>
      <c r="C192" s="240"/>
      <c r="D192" s="240"/>
      <c r="E192" s="240"/>
      <c r="F192" s="240"/>
      <c r="G192" s="240"/>
      <c r="H192" s="240"/>
      <c r="I192" s="240"/>
      <c r="J192" s="240"/>
      <c r="K192" s="240"/>
      <c r="L192" s="240"/>
      <c r="M192" s="240"/>
    </row>
    <row r="193" customFormat="false" ht="14.25" hidden="false" customHeight="false" outlineLevel="0" collapsed="false">
      <c r="A193" s="240"/>
      <c r="B193" s="240"/>
      <c r="C193" s="240"/>
      <c r="D193" s="240"/>
      <c r="E193" s="240"/>
      <c r="F193" s="240"/>
      <c r="G193" s="240"/>
      <c r="H193" s="240"/>
      <c r="I193" s="240"/>
      <c r="J193" s="240"/>
      <c r="K193" s="240"/>
      <c r="L193" s="240"/>
      <c r="M193" s="240"/>
    </row>
    <row r="194" customFormat="false" ht="14.25" hidden="false" customHeight="false" outlineLevel="0" collapsed="false">
      <c r="A194" s="240"/>
      <c r="B194" s="240"/>
      <c r="C194" s="240"/>
      <c r="D194" s="240"/>
      <c r="E194" s="240"/>
      <c r="F194" s="240"/>
      <c r="G194" s="240"/>
      <c r="H194" s="240"/>
      <c r="I194" s="240"/>
      <c r="J194" s="240"/>
      <c r="K194" s="240"/>
      <c r="L194" s="240"/>
      <c r="M194" s="240"/>
    </row>
    <row r="195" customFormat="false" ht="14.25" hidden="false" customHeight="false" outlineLevel="0" collapsed="false">
      <c r="A195" s="240"/>
      <c r="B195" s="240"/>
      <c r="C195" s="240"/>
      <c r="D195" s="240"/>
      <c r="E195" s="240"/>
      <c r="F195" s="240"/>
      <c r="G195" s="240"/>
      <c r="H195" s="240"/>
      <c r="I195" s="240"/>
      <c r="J195" s="240"/>
      <c r="K195" s="240"/>
      <c r="L195" s="240"/>
      <c r="M195" s="240"/>
    </row>
    <row r="196" customFormat="false" ht="14.25" hidden="false" customHeight="false" outlineLevel="0" collapsed="false">
      <c r="A196" s="240"/>
      <c r="B196" s="240"/>
      <c r="C196" s="240"/>
      <c r="D196" s="240"/>
      <c r="E196" s="240"/>
      <c r="F196" s="240"/>
      <c r="G196" s="240"/>
      <c r="H196" s="240"/>
      <c r="I196" s="240"/>
      <c r="J196" s="240"/>
      <c r="K196" s="240"/>
      <c r="L196" s="240"/>
      <c r="M196" s="240"/>
    </row>
    <row r="197" customFormat="false" ht="14.25" hidden="false" customHeight="false" outlineLevel="0" collapsed="false">
      <c r="A197" s="240"/>
      <c r="B197" s="240"/>
      <c r="C197" s="240"/>
      <c r="D197" s="240"/>
      <c r="E197" s="240"/>
      <c r="F197" s="240"/>
      <c r="G197" s="240"/>
      <c r="H197" s="240"/>
      <c r="I197" s="240"/>
      <c r="J197" s="240"/>
      <c r="K197" s="240"/>
      <c r="L197" s="240"/>
      <c r="M197" s="240"/>
    </row>
    <row r="198" customFormat="false" ht="14.25" hidden="false" customHeight="false" outlineLevel="0" collapsed="false">
      <c r="A198" s="240"/>
      <c r="B198" s="240"/>
      <c r="C198" s="240"/>
      <c r="D198" s="240"/>
      <c r="E198" s="240"/>
      <c r="F198" s="240"/>
      <c r="G198" s="240"/>
      <c r="H198" s="240"/>
      <c r="I198" s="240"/>
      <c r="J198" s="240"/>
      <c r="K198" s="240"/>
      <c r="L198" s="240"/>
      <c r="M198" s="240"/>
    </row>
    <row r="199" customFormat="false" ht="14.25" hidden="false" customHeight="false" outlineLevel="0" collapsed="false">
      <c r="A199" s="240"/>
      <c r="B199" s="240"/>
      <c r="C199" s="240"/>
      <c r="D199" s="240"/>
      <c r="E199" s="240"/>
      <c r="F199" s="240"/>
      <c r="G199" s="240"/>
      <c r="H199" s="240"/>
      <c r="I199" s="240"/>
      <c r="J199" s="240"/>
      <c r="K199" s="240"/>
      <c r="L199" s="240"/>
      <c r="M199" s="240"/>
    </row>
    <row r="200" customFormat="false" ht="14.25" hidden="false" customHeight="false" outlineLevel="0" collapsed="false">
      <c r="A200" s="240"/>
      <c r="B200" s="240"/>
      <c r="C200" s="240"/>
      <c r="D200" s="240"/>
      <c r="E200" s="240"/>
      <c r="F200" s="240"/>
      <c r="G200" s="240"/>
      <c r="H200" s="240"/>
      <c r="I200" s="240"/>
      <c r="J200" s="240"/>
      <c r="K200" s="240"/>
      <c r="L200" s="240"/>
      <c r="M200" s="240"/>
    </row>
    <row r="201" customFormat="false" ht="14.25" hidden="false" customHeight="false" outlineLevel="0" collapsed="false">
      <c r="A201" s="240"/>
      <c r="B201" s="240"/>
      <c r="C201" s="240"/>
      <c r="D201" s="240"/>
      <c r="E201" s="240"/>
      <c r="F201" s="240"/>
      <c r="G201" s="240"/>
      <c r="H201" s="240"/>
      <c r="I201" s="240"/>
      <c r="J201" s="240"/>
      <c r="K201" s="240"/>
      <c r="L201" s="240"/>
      <c r="M201" s="240"/>
    </row>
    <row r="202" customFormat="false" ht="14.25" hidden="false" customHeight="false" outlineLevel="0" collapsed="false">
      <c r="A202" s="240"/>
      <c r="B202" s="240"/>
      <c r="C202" s="240"/>
      <c r="D202" s="240"/>
      <c r="E202" s="240"/>
      <c r="F202" s="240"/>
      <c r="G202" s="240"/>
      <c r="H202" s="240"/>
      <c r="I202" s="240"/>
      <c r="J202" s="240"/>
      <c r="K202" s="240"/>
      <c r="L202" s="240"/>
      <c r="M202" s="240"/>
    </row>
    <row r="203" customFormat="false" ht="14.25" hidden="false" customHeight="false" outlineLevel="0" collapsed="false">
      <c r="A203" s="240"/>
      <c r="B203" s="240"/>
      <c r="C203" s="240"/>
      <c r="D203" s="240"/>
      <c r="E203" s="240"/>
      <c r="F203" s="240"/>
      <c r="G203" s="240"/>
      <c r="H203" s="240"/>
      <c r="I203" s="240"/>
      <c r="J203" s="240"/>
      <c r="K203" s="240"/>
      <c r="L203" s="240"/>
      <c r="M203" s="240"/>
    </row>
    <row r="204" customFormat="false" ht="14.25" hidden="false" customHeight="false" outlineLevel="0" collapsed="false">
      <c r="A204" s="240"/>
      <c r="B204" s="240"/>
      <c r="C204" s="240"/>
      <c r="D204" s="240"/>
      <c r="E204" s="240"/>
      <c r="F204" s="240"/>
      <c r="G204" s="240"/>
      <c r="H204" s="240"/>
      <c r="I204" s="240"/>
      <c r="J204" s="240"/>
      <c r="K204" s="240"/>
      <c r="L204" s="240"/>
      <c r="M204" s="240"/>
    </row>
    <row r="205" customFormat="false" ht="14.25" hidden="false" customHeight="false" outlineLevel="0" collapsed="false">
      <c r="A205" s="240"/>
      <c r="B205" s="240"/>
      <c r="C205" s="240"/>
      <c r="D205" s="240"/>
      <c r="E205" s="240"/>
      <c r="F205" s="240"/>
      <c r="G205" s="240"/>
      <c r="H205" s="240"/>
      <c r="I205" s="240"/>
      <c r="J205" s="240"/>
      <c r="K205" s="240"/>
      <c r="L205" s="240"/>
      <c r="M205" s="240"/>
    </row>
    <row r="206" customFormat="false" ht="14.25" hidden="false" customHeight="false" outlineLevel="0" collapsed="false">
      <c r="A206" s="240"/>
      <c r="B206" s="240"/>
      <c r="C206" s="240"/>
      <c r="D206" s="240"/>
      <c r="E206" s="240"/>
      <c r="F206" s="240"/>
      <c r="G206" s="240"/>
      <c r="H206" s="240"/>
      <c r="I206" s="240"/>
      <c r="J206" s="240"/>
      <c r="K206" s="240"/>
      <c r="L206" s="240"/>
      <c r="M206" s="240"/>
    </row>
    <row r="207" customFormat="false" ht="14.25" hidden="false" customHeight="false" outlineLevel="0" collapsed="false">
      <c r="A207" s="240"/>
      <c r="B207" s="240"/>
      <c r="C207" s="240"/>
      <c r="D207" s="240"/>
      <c r="E207" s="240"/>
      <c r="F207" s="240"/>
      <c r="G207" s="240"/>
      <c r="H207" s="240"/>
      <c r="I207" s="240"/>
      <c r="J207" s="240"/>
      <c r="K207" s="240"/>
      <c r="L207" s="240"/>
      <c r="M207" s="240"/>
    </row>
    <row r="208" customFormat="false" ht="14.25" hidden="false" customHeight="false" outlineLevel="0" collapsed="false">
      <c r="A208" s="240"/>
      <c r="B208" s="240"/>
      <c r="C208" s="240"/>
      <c r="D208" s="240"/>
      <c r="E208" s="240"/>
      <c r="F208" s="240"/>
      <c r="G208" s="240"/>
      <c r="H208" s="240"/>
      <c r="I208" s="240"/>
      <c r="J208" s="240"/>
      <c r="K208" s="240"/>
      <c r="L208" s="240"/>
      <c r="M208" s="240"/>
    </row>
    <row r="209" customFormat="false" ht="14.25" hidden="false" customHeight="false" outlineLevel="0" collapsed="false">
      <c r="A209" s="240"/>
      <c r="B209" s="240"/>
      <c r="C209" s="240"/>
      <c r="D209" s="240"/>
      <c r="E209" s="240"/>
      <c r="F209" s="240"/>
      <c r="G209" s="240"/>
      <c r="H209" s="240"/>
      <c r="I209" s="240"/>
      <c r="J209" s="240"/>
      <c r="K209" s="240"/>
      <c r="L209" s="240"/>
      <c r="M209" s="240"/>
    </row>
    <row r="210" customFormat="false" ht="14.25" hidden="false" customHeight="false" outlineLevel="0" collapsed="false">
      <c r="A210" s="240"/>
      <c r="B210" s="240"/>
      <c r="C210" s="240"/>
      <c r="D210" s="240"/>
      <c r="E210" s="240"/>
      <c r="F210" s="240"/>
      <c r="G210" s="240"/>
    </row>
    <row r="211" customFormat="false" ht="14.25" hidden="false" customHeight="false" outlineLevel="0" collapsed="false">
      <c r="A211" s="240"/>
      <c r="B211" s="240"/>
      <c r="C211" s="240"/>
      <c r="D211" s="240"/>
      <c r="E211" s="240"/>
      <c r="F211" s="240"/>
      <c r="G211" s="240"/>
    </row>
    <row r="212" customFormat="false" ht="14.25" hidden="false" customHeight="false" outlineLevel="0" collapsed="false">
      <c r="A212" s="240"/>
      <c r="B212" s="240"/>
      <c r="C212" s="240"/>
      <c r="D212" s="240"/>
      <c r="E212" s="240"/>
      <c r="F212" s="240"/>
      <c r="G212" s="240"/>
    </row>
    <row r="213" customFormat="false" ht="14.25" hidden="false" customHeight="false" outlineLevel="0" collapsed="false">
      <c r="A213" s="240"/>
      <c r="B213" s="240"/>
      <c r="C213" s="240"/>
      <c r="D213" s="240"/>
      <c r="E213" s="240"/>
      <c r="F213" s="240"/>
      <c r="G213" s="240"/>
    </row>
    <row r="214" customFormat="false" ht="14.25" hidden="false" customHeight="false" outlineLevel="0" collapsed="false">
      <c r="A214" s="240"/>
      <c r="B214" s="240"/>
      <c r="C214" s="240"/>
      <c r="D214" s="240"/>
      <c r="E214" s="240"/>
      <c r="F214" s="240"/>
      <c r="G214" s="240"/>
    </row>
    <row r="215" customFormat="false" ht="14.25" hidden="false" customHeight="false" outlineLevel="0" collapsed="false">
      <c r="A215" s="240"/>
      <c r="B215" s="240"/>
      <c r="C215" s="240"/>
      <c r="D215" s="240"/>
      <c r="E215" s="240"/>
      <c r="F215" s="240"/>
      <c r="G215" s="240"/>
    </row>
  </sheetData>
  <mergeCells count="31">
    <mergeCell ref="A1:M2"/>
    <mergeCell ref="A3:F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s>
  <printOptions headings="false" gridLines="false" gridLinesSet="true" horizontalCentered="true" verticalCentered="true"/>
  <pageMargins left="0.39375" right="0.39375" top="0.39375" bottom="0.393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8"/>
    <col collapsed="false" customWidth="true" hidden="false" outlineLevel="0" max="3" min="3" style="0" width="12.79"/>
    <col collapsed="false" customWidth="true" hidden="false" outlineLevel="0" max="4" min="4" style="0" width="19.38"/>
    <col collapsed="false" customWidth="true" hidden="false" outlineLevel="0" max="5" min="5" style="0" width="13.37"/>
    <col collapsed="false" customWidth="true" hidden="false" outlineLevel="0" max="6" min="6" style="0" width="11"/>
    <col collapsed="false" customWidth="true" hidden="false" outlineLevel="0" max="8" min="8" style="0" width="13.25"/>
    <col collapsed="false" customWidth="true" hidden="false" outlineLevel="0" max="9" min="9" style="0" width="16.08"/>
    <col collapsed="false" customWidth="true" hidden="false" outlineLevel="0" max="10" min="10" style="0" width="12.91"/>
    <col collapsed="false" customWidth="true" hidden="false" outlineLevel="0" max="11" min="11" style="0" width="19.38"/>
    <col collapsed="false" customWidth="true" hidden="false" outlineLevel="0" max="12" min="12" style="0" width="12.53"/>
    <col collapsed="false" customWidth="true" hidden="false" outlineLevel="0" max="13" min="13" style="0" width="10.61"/>
  </cols>
  <sheetData>
    <row r="1" customFormat="false" ht="14.25" hidden="false" customHeight="false" outlineLevel="0" collapsed="false">
      <c r="A1" s="223" t="s">
        <v>260</v>
      </c>
      <c r="B1" s="223"/>
      <c r="C1" s="223"/>
      <c r="D1" s="223"/>
      <c r="E1" s="223"/>
      <c r="F1" s="223"/>
      <c r="G1" s="223"/>
      <c r="H1" s="223"/>
      <c r="I1" s="223"/>
      <c r="J1" s="223"/>
      <c r="K1" s="223"/>
      <c r="L1" s="223"/>
      <c r="M1" s="223"/>
    </row>
    <row r="2" customFormat="false" ht="14.25" hidden="false" customHeight="false" outlineLevel="0" collapsed="false">
      <c r="A2" s="223"/>
      <c r="B2" s="223"/>
      <c r="C2" s="223"/>
      <c r="D2" s="223"/>
      <c r="E2" s="223"/>
      <c r="F2" s="223"/>
      <c r="G2" s="223"/>
      <c r="H2" s="223"/>
      <c r="I2" s="223"/>
      <c r="J2" s="223"/>
      <c r="K2" s="223"/>
      <c r="L2" s="223"/>
      <c r="M2" s="223"/>
    </row>
    <row r="3" customFormat="false" ht="14.25" hidden="false" customHeight="false" outlineLevel="0" collapsed="false">
      <c r="A3" s="224" t="s">
        <v>261</v>
      </c>
      <c r="B3" s="224"/>
      <c r="C3" s="224"/>
      <c r="D3" s="224"/>
      <c r="E3" s="224"/>
      <c r="F3" s="224"/>
      <c r="G3" s="241"/>
      <c r="H3" s="226" t="s">
        <v>262</v>
      </c>
      <c r="I3" s="226"/>
      <c r="J3" s="226"/>
      <c r="K3" s="226"/>
      <c r="L3" s="226"/>
      <c r="M3" s="226"/>
    </row>
    <row r="4" customFormat="false" ht="33" hidden="false" customHeight="true" outlineLevel="0" collapsed="false">
      <c r="A4" s="227" t="s">
        <v>243</v>
      </c>
      <c r="B4" s="227" t="s">
        <v>244</v>
      </c>
      <c r="C4" s="227" t="s">
        <v>245</v>
      </c>
      <c r="D4" s="227" t="s">
        <v>246</v>
      </c>
      <c r="E4" s="227" t="s">
        <v>247</v>
      </c>
      <c r="F4" s="227" t="s">
        <v>248</v>
      </c>
      <c r="G4" s="242"/>
      <c r="H4" s="228" t="s">
        <v>243</v>
      </c>
      <c r="I4" s="227" t="s">
        <v>244</v>
      </c>
      <c r="J4" s="227" t="s">
        <v>245</v>
      </c>
      <c r="K4" s="227" t="s">
        <v>246</v>
      </c>
      <c r="L4" s="227" t="s">
        <v>247</v>
      </c>
      <c r="M4" s="227" t="s">
        <v>248</v>
      </c>
    </row>
    <row r="5" customFormat="false" ht="14.25" hidden="false" customHeight="false" outlineLevel="0" collapsed="false">
      <c r="A5" s="229" t="s">
        <v>249</v>
      </c>
      <c r="B5" s="230" t="n">
        <v>1</v>
      </c>
      <c r="C5" s="231" t="n">
        <f aca="false">'Dimensionamento de Serventes'!F28/'Dimensionamento de Serventes'!G28</f>
        <v>0.083594566353187</v>
      </c>
      <c r="D5" s="232" t="n">
        <f aca="false">'Dimensionamento de Serventes'!E42</f>
        <v>1.0324059861607</v>
      </c>
      <c r="E5" s="233" t="n">
        <f aca="false">'Servente SEM Insalubridade'!F219</f>
        <v>4832.98199757889</v>
      </c>
      <c r="F5" s="233" t="n">
        <f aca="false">(B5/B6)*C5*D5*E5</f>
        <v>3.20848777127712</v>
      </c>
      <c r="G5" s="242"/>
      <c r="H5" s="234" t="s">
        <v>249</v>
      </c>
      <c r="I5" s="230" t="n">
        <v>1</v>
      </c>
      <c r="J5" s="229" t="n">
        <f aca="false">'Dimensionamento de Serventes'!F29/'Dimensionamento de Serventes'!G29</f>
        <v>0.083594566353187</v>
      </c>
      <c r="K5" s="229" t="n">
        <f aca="false">D5</f>
        <v>1.0324059861607</v>
      </c>
      <c r="L5" s="233" t="n">
        <f aca="false">E5</f>
        <v>4832.98199757889</v>
      </c>
      <c r="M5" s="233" t="n">
        <f aca="false">(I5/I6)*J5*K5*L5</f>
        <v>1.39034470088675</v>
      </c>
    </row>
    <row r="6" customFormat="false" ht="14.25" hidden="false" customHeight="false" outlineLevel="0" collapsed="false">
      <c r="A6" s="229"/>
      <c r="B6" s="235" t="n">
        <f aca="false">'Dimensionamento de Serventes'!E28</f>
        <v>130</v>
      </c>
      <c r="C6" s="231"/>
      <c r="D6" s="232"/>
      <c r="E6" s="233"/>
      <c r="F6" s="233"/>
      <c r="G6" s="242"/>
      <c r="H6" s="234"/>
      <c r="I6" s="235" t="n">
        <f aca="false">'Dimensionamento de Serventes'!E29</f>
        <v>300</v>
      </c>
      <c r="J6" s="229"/>
      <c r="K6" s="229"/>
      <c r="L6" s="233"/>
      <c r="M6" s="233"/>
    </row>
    <row r="7" customFormat="false" ht="14.25" hidden="false" customHeight="false" outlineLevel="0" collapsed="false">
      <c r="A7" s="236" t="s">
        <v>250</v>
      </c>
      <c r="B7" s="236"/>
      <c r="C7" s="236"/>
      <c r="D7" s="236"/>
      <c r="E7" s="236"/>
      <c r="F7" s="237" t="n">
        <f aca="false">SUM(F5)</f>
        <v>3.20848777127712</v>
      </c>
      <c r="G7" s="242"/>
      <c r="H7" s="238" t="s">
        <v>250</v>
      </c>
      <c r="I7" s="238"/>
      <c r="J7" s="238"/>
      <c r="K7" s="238"/>
      <c r="L7" s="238"/>
      <c r="M7" s="237" t="n">
        <f aca="false">SUM(M5)</f>
        <v>1.39034470088675</v>
      </c>
    </row>
    <row r="8" customFormat="false" ht="14.25" hidden="false" customHeight="false" outlineLevel="0" collapsed="false">
      <c r="A8" s="225"/>
      <c r="B8" s="225"/>
      <c r="C8" s="225"/>
      <c r="D8" s="225"/>
      <c r="E8" s="225"/>
      <c r="F8" s="225"/>
      <c r="G8" s="242"/>
      <c r="H8" s="240"/>
      <c r="I8" s="240"/>
      <c r="J8" s="240"/>
      <c r="K8" s="240"/>
      <c r="L8" s="240"/>
      <c r="M8" s="240"/>
    </row>
    <row r="9" customFormat="false" ht="14.25" hidden="false" customHeight="false" outlineLevel="0" collapsed="false">
      <c r="A9" s="224" t="s">
        <v>263</v>
      </c>
      <c r="B9" s="224"/>
      <c r="C9" s="224"/>
      <c r="D9" s="224"/>
      <c r="E9" s="224"/>
      <c r="F9" s="224"/>
      <c r="G9" s="242"/>
      <c r="H9" s="240"/>
      <c r="I9" s="240"/>
      <c r="J9" s="240"/>
      <c r="K9" s="240"/>
      <c r="L9" s="240"/>
      <c r="M9" s="240"/>
    </row>
    <row r="10" customFormat="false" ht="25.5" hidden="false" customHeight="false" outlineLevel="0" collapsed="false">
      <c r="A10" s="227" t="s">
        <v>243</v>
      </c>
      <c r="B10" s="227" t="s">
        <v>244</v>
      </c>
      <c r="C10" s="227" t="s">
        <v>245</v>
      </c>
      <c r="D10" s="227" t="s">
        <v>246</v>
      </c>
      <c r="E10" s="227" t="s">
        <v>247</v>
      </c>
      <c r="F10" s="227" t="s">
        <v>248</v>
      </c>
      <c r="G10" s="242"/>
      <c r="H10" s="240"/>
      <c r="I10" s="240"/>
      <c r="J10" s="240"/>
      <c r="K10" s="240"/>
      <c r="L10" s="240"/>
      <c r="M10" s="240"/>
    </row>
    <row r="11" customFormat="false" ht="14.25" hidden="false" customHeight="false" outlineLevel="0" collapsed="false">
      <c r="A11" s="229" t="s">
        <v>249</v>
      </c>
      <c r="B11" s="230" t="n">
        <v>1</v>
      </c>
      <c r="C11" s="229" t="n">
        <f aca="false">'Dimensionamento de Serventes'!F30/'Dimensionamento de Serventes'!G30</f>
        <v>0.083594566353187</v>
      </c>
      <c r="D11" s="229" t="n">
        <f aca="false">D5</f>
        <v>1.0324059861607</v>
      </c>
      <c r="E11" s="233" t="n">
        <f aca="false">E5</f>
        <v>4832.98199757889</v>
      </c>
      <c r="F11" s="233" t="n">
        <f aca="false">(B11/B12)*C11*D11*E11</f>
        <v>1.39034470088675</v>
      </c>
      <c r="G11" s="242"/>
      <c r="H11" s="240"/>
      <c r="I11" s="240"/>
      <c r="J11" s="240"/>
      <c r="K11" s="240"/>
      <c r="L11" s="240"/>
      <c r="M11" s="240"/>
    </row>
    <row r="12" customFormat="false" ht="14.25" hidden="false" customHeight="false" outlineLevel="0" collapsed="false">
      <c r="A12" s="229"/>
      <c r="B12" s="235" t="n">
        <f aca="false">'Dimensionamento de Serventes'!E30</f>
        <v>300</v>
      </c>
      <c r="C12" s="229"/>
      <c r="D12" s="229"/>
      <c r="E12" s="233"/>
      <c r="F12" s="233"/>
      <c r="G12" s="242"/>
      <c r="H12" s="240"/>
      <c r="I12" s="240"/>
      <c r="J12" s="240"/>
      <c r="K12" s="240"/>
      <c r="L12" s="240"/>
      <c r="M12" s="240"/>
    </row>
    <row r="13" customFormat="false" ht="14.25" hidden="false" customHeight="false" outlineLevel="0" collapsed="false">
      <c r="A13" s="236" t="s">
        <v>250</v>
      </c>
      <c r="B13" s="236"/>
      <c r="C13" s="236"/>
      <c r="D13" s="236"/>
      <c r="E13" s="236"/>
      <c r="F13" s="237" t="n">
        <f aca="false">SUM(F11)</f>
        <v>1.39034470088675</v>
      </c>
      <c r="G13" s="245"/>
      <c r="H13" s="240"/>
      <c r="I13" s="240"/>
      <c r="J13" s="240"/>
      <c r="K13" s="240"/>
      <c r="L13" s="240"/>
      <c r="M13" s="240"/>
    </row>
    <row r="14" customFormat="false" ht="14.25" hidden="false" customHeight="false" outlineLevel="0" collapsed="false">
      <c r="A14" s="240"/>
      <c r="B14" s="240"/>
      <c r="C14" s="240"/>
      <c r="D14" s="240"/>
      <c r="E14" s="240"/>
      <c r="F14" s="240"/>
    </row>
    <row r="15" customFormat="false" ht="14.25" hidden="false" customHeight="false" outlineLevel="0" collapsed="false">
      <c r="A15" s="240"/>
      <c r="B15" s="240"/>
      <c r="C15" s="240"/>
      <c r="D15" s="240"/>
      <c r="E15" s="240"/>
      <c r="F15" s="240"/>
    </row>
    <row r="16" customFormat="false" ht="14.25" hidden="false" customHeight="false" outlineLevel="0" collapsed="false">
      <c r="A16" s="240"/>
      <c r="B16" s="240"/>
      <c r="C16" s="240"/>
      <c r="D16" s="240"/>
      <c r="E16" s="240"/>
      <c r="F16" s="240"/>
    </row>
    <row r="17" customFormat="false" ht="14.25" hidden="false" customHeight="false" outlineLevel="0" collapsed="false">
      <c r="A17" s="240"/>
      <c r="B17" s="240"/>
      <c r="C17" s="240"/>
      <c r="D17" s="240"/>
      <c r="E17" s="240"/>
      <c r="F17" s="240"/>
    </row>
    <row r="18" customFormat="false" ht="14.25" hidden="false" customHeight="false" outlineLevel="0" collapsed="false">
      <c r="A18" s="240"/>
      <c r="B18" s="240"/>
      <c r="C18" s="240"/>
      <c r="D18" s="240"/>
      <c r="E18" s="240"/>
      <c r="F18" s="240"/>
    </row>
    <row r="19" customFormat="false" ht="14.25" hidden="false" customHeight="false" outlineLevel="0" collapsed="false">
      <c r="A19" s="240"/>
      <c r="B19" s="240"/>
      <c r="C19" s="240"/>
      <c r="D19" s="240"/>
      <c r="E19" s="240"/>
      <c r="F19" s="240"/>
    </row>
    <row r="20" customFormat="false" ht="14.25" hidden="false" customHeight="false" outlineLevel="0" collapsed="false">
      <c r="A20" s="240"/>
      <c r="B20" s="240"/>
      <c r="C20" s="240"/>
      <c r="D20" s="240"/>
      <c r="E20" s="240"/>
      <c r="F20" s="240"/>
    </row>
    <row r="21" customFormat="false" ht="14.25" hidden="false" customHeight="false" outlineLevel="0" collapsed="false">
      <c r="A21" s="240"/>
      <c r="B21" s="240"/>
      <c r="C21" s="240"/>
      <c r="D21" s="240"/>
      <c r="E21" s="240"/>
      <c r="F21" s="240"/>
    </row>
    <row r="22" customFormat="false" ht="14.25" hidden="false" customHeight="false" outlineLevel="0" collapsed="false">
      <c r="A22" s="240"/>
      <c r="B22" s="240"/>
      <c r="C22" s="240"/>
      <c r="D22" s="240"/>
      <c r="E22" s="240"/>
      <c r="F22" s="240"/>
    </row>
    <row r="23" customFormat="false" ht="14.25" hidden="false" customHeight="false" outlineLevel="0" collapsed="false">
      <c r="A23" s="240"/>
      <c r="B23" s="240"/>
      <c r="C23" s="240"/>
      <c r="D23" s="240"/>
      <c r="E23" s="240"/>
      <c r="F23" s="240"/>
    </row>
    <row r="24" customFormat="false" ht="14.25" hidden="false" customHeight="false" outlineLevel="0" collapsed="false">
      <c r="A24" s="240"/>
      <c r="B24" s="240"/>
      <c r="C24" s="240"/>
      <c r="D24" s="240"/>
      <c r="E24" s="240"/>
      <c r="F24" s="240"/>
    </row>
    <row r="25" customFormat="false" ht="14.25" hidden="false" customHeight="false" outlineLevel="0" collapsed="false">
      <c r="A25" s="240"/>
      <c r="B25" s="240"/>
      <c r="C25" s="240"/>
      <c r="D25" s="240"/>
      <c r="E25" s="240"/>
      <c r="F25" s="240"/>
    </row>
    <row r="26" customFormat="false" ht="14.25" hidden="false" customHeight="false" outlineLevel="0" collapsed="false">
      <c r="A26" s="240"/>
      <c r="B26" s="240"/>
      <c r="C26" s="240"/>
      <c r="D26" s="240"/>
      <c r="E26" s="240"/>
      <c r="F26" s="240"/>
    </row>
    <row r="27" customFormat="false" ht="14.25" hidden="false" customHeight="false" outlineLevel="0" collapsed="false">
      <c r="A27" s="240"/>
      <c r="B27" s="240"/>
      <c r="C27" s="240"/>
      <c r="D27" s="240"/>
      <c r="E27" s="240"/>
      <c r="F27" s="240"/>
    </row>
    <row r="28" customFormat="false" ht="14.25" hidden="false" customHeight="false" outlineLevel="0" collapsed="false">
      <c r="A28" s="240"/>
      <c r="B28" s="240"/>
      <c r="C28" s="240"/>
      <c r="D28" s="240"/>
      <c r="E28" s="240"/>
      <c r="F28" s="240"/>
    </row>
    <row r="29" customFormat="false" ht="14.25" hidden="false" customHeight="false" outlineLevel="0" collapsed="false">
      <c r="A29" s="240"/>
      <c r="B29" s="240"/>
      <c r="C29" s="240"/>
      <c r="D29" s="240"/>
      <c r="E29" s="240"/>
      <c r="F29" s="240"/>
    </row>
    <row r="30" customFormat="false" ht="14.25" hidden="false" customHeight="false" outlineLevel="0" collapsed="false">
      <c r="A30" s="240"/>
      <c r="B30" s="240"/>
      <c r="C30" s="240"/>
      <c r="D30" s="240"/>
      <c r="E30" s="240"/>
      <c r="F30" s="240"/>
    </row>
    <row r="31" customFormat="false" ht="14.25" hidden="false" customHeight="false" outlineLevel="0" collapsed="false">
      <c r="A31" s="240"/>
      <c r="B31" s="240"/>
      <c r="C31" s="240"/>
      <c r="D31" s="240"/>
      <c r="E31" s="240"/>
      <c r="F31" s="240"/>
    </row>
    <row r="32" customFormat="false" ht="14.25" hidden="false" customHeight="false" outlineLevel="0" collapsed="false">
      <c r="A32" s="240"/>
      <c r="B32" s="240"/>
      <c r="C32" s="240"/>
      <c r="D32" s="240"/>
      <c r="E32" s="240"/>
      <c r="F32" s="240"/>
    </row>
    <row r="33" customFormat="false" ht="14.25" hidden="false" customHeight="false" outlineLevel="0" collapsed="false">
      <c r="A33" s="240"/>
      <c r="B33" s="240"/>
      <c r="C33" s="240"/>
      <c r="D33" s="240"/>
      <c r="E33" s="240"/>
      <c r="F33" s="240"/>
    </row>
    <row r="34" customFormat="false" ht="14.25" hidden="false" customHeight="false" outlineLevel="0" collapsed="false">
      <c r="A34" s="240"/>
      <c r="B34" s="240"/>
      <c r="C34" s="240"/>
      <c r="D34" s="240"/>
      <c r="E34" s="240"/>
      <c r="F34" s="240"/>
    </row>
    <row r="35" customFormat="false" ht="14.25" hidden="false" customHeight="false" outlineLevel="0" collapsed="false">
      <c r="A35" s="240"/>
      <c r="B35" s="240"/>
      <c r="C35" s="240"/>
      <c r="D35" s="240"/>
      <c r="E35" s="240"/>
      <c r="F35" s="240"/>
    </row>
    <row r="36" customFormat="false" ht="14.25" hidden="false" customHeight="false" outlineLevel="0" collapsed="false">
      <c r="A36" s="240"/>
      <c r="B36" s="240"/>
      <c r="C36" s="240"/>
      <c r="D36" s="240"/>
      <c r="E36" s="240"/>
      <c r="F36" s="240"/>
    </row>
    <row r="37" customFormat="false" ht="14.25" hidden="false" customHeight="false" outlineLevel="0" collapsed="false">
      <c r="A37" s="240"/>
      <c r="B37" s="240"/>
      <c r="C37" s="240"/>
      <c r="D37" s="240"/>
      <c r="E37" s="240"/>
      <c r="F37" s="240"/>
    </row>
    <row r="38" customFormat="false" ht="14.25" hidden="false" customHeight="false" outlineLevel="0" collapsed="false">
      <c r="A38" s="240"/>
      <c r="B38" s="240"/>
      <c r="C38" s="240"/>
      <c r="D38" s="240"/>
      <c r="E38" s="240"/>
      <c r="F38" s="240"/>
    </row>
    <row r="39" customFormat="false" ht="14.25" hidden="false" customHeight="false" outlineLevel="0" collapsed="false">
      <c r="A39" s="240"/>
      <c r="B39" s="240"/>
      <c r="C39" s="240"/>
      <c r="D39" s="240"/>
      <c r="E39" s="240"/>
      <c r="F39" s="240"/>
    </row>
    <row r="40" customFormat="false" ht="14.25" hidden="false" customHeight="false" outlineLevel="0" collapsed="false">
      <c r="A40" s="240"/>
      <c r="B40" s="240"/>
      <c r="C40" s="240"/>
      <c r="D40" s="240"/>
      <c r="E40" s="240"/>
      <c r="F40" s="240"/>
    </row>
    <row r="41" customFormat="false" ht="14.25" hidden="false" customHeight="false" outlineLevel="0" collapsed="false">
      <c r="A41" s="240"/>
      <c r="B41" s="240"/>
      <c r="C41" s="240"/>
      <c r="D41" s="240"/>
      <c r="E41" s="240"/>
      <c r="F41" s="240"/>
    </row>
    <row r="42" customFormat="false" ht="14.25" hidden="false" customHeight="false" outlineLevel="0" collapsed="false">
      <c r="A42" s="240"/>
      <c r="B42" s="240"/>
      <c r="C42" s="240"/>
      <c r="D42" s="240"/>
      <c r="E42" s="240"/>
      <c r="F42" s="240"/>
    </row>
    <row r="43" customFormat="false" ht="14.25" hidden="false" customHeight="false" outlineLevel="0" collapsed="false">
      <c r="A43" s="240"/>
      <c r="B43" s="240"/>
      <c r="C43" s="240"/>
      <c r="D43" s="240"/>
      <c r="E43" s="240"/>
      <c r="F43" s="240"/>
    </row>
    <row r="44" customFormat="false" ht="14.25" hidden="false" customHeight="false" outlineLevel="0" collapsed="false">
      <c r="A44" s="240"/>
      <c r="B44" s="240"/>
      <c r="C44" s="240"/>
      <c r="D44" s="240"/>
      <c r="E44" s="240"/>
      <c r="F44" s="240"/>
    </row>
    <row r="45" customFormat="false" ht="14.25" hidden="false" customHeight="false" outlineLevel="0" collapsed="false">
      <c r="A45" s="240"/>
      <c r="B45" s="240"/>
      <c r="C45" s="240"/>
      <c r="D45" s="240"/>
      <c r="E45" s="240"/>
      <c r="F45" s="240"/>
    </row>
    <row r="46" customFormat="false" ht="14.25" hidden="false" customHeight="false" outlineLevel="0" collapsed="false">
      <c r="A46" s="240"/>
      <c r="B46" s="240"/>
      <c r="C46" s="240"/>
      <c r="D46" s="240"/>
      <c r="E46" s="240"/>
      <c r="F46" s="240"/>
    </row>
    <row r="47" customFormat="false" ht="14.25" hidden="false" customHeight="false" outlineLevel="0" collapsed="false">
      <c r="A47" s="240"/>
      <c r="B47" s="240"/>
      <c r="C47" s="240"/>
      <c r="D47" s="240"/>
      <c r="E47" s="240"/>
      <c r="F47" s="240"/>
    </row>
    <row r="48" customFormat="false" ht="14.25" hidden="false" customHeight="false" outlineLevel="0" collapsed="false">
      <c r="A48" s="240"/>
      <c r="B48" s="240"/>
      <c r="C48" s="240"/>
      <c r="D48" s="240"/>
      <c r="E48" s="240"/>
      <c r="F48" s="240"/>
    </row>
    <row r="49" customFormat="false" ht="14.25" hidden="false" customHeight="false" outlineLevel="0" collapsed="false">
      <c r="A49" s="240"/>
      <c r="B49" s="240"/>
      <c r="C49" s="240"/>
      <c r="D49" s="240"/>
      <c r="E49" s="240"/>
      <c r="F49" s="240"/>
    </row>
    <row r="50" customFormat="false" ht="14.25" hidden="false" customHeight="false" outlineLevel="0" collapsed="false">
      <c r="A50" s="240"/>
      <c r="B50" s="240"/>
      <c r="C50" s="240"/>
      <c r="D50" s="240"/>
      <c r="E50" s="240"/>
      <c r="F50" s="240"/>
    </row>
    <row r="51" customFormat="false" ht="14.25" hidden="false" customHeight="false" outlineLevel="0" collapsed="false">
      <c r="A51" s="240"/>
      <c r="B51" s="240"/>
      <c r="C51" s="240"/>
      <c r="D51" s="240"/>
      <c r="E51" s="240"/>
      <c r="F51" s="240"/>
    </row>
    <row r="52" customFormat="false" ht="14.25" hidden="false" customHeight="false" outlineLevel="0" collapsed="false">
      <c r="A52" s="240"/>
      <c r="B52" s="240"/>
      <c r="C52" s="240"/>
      <c r="D52" s="240"/>
      <c r="E52" s="240"/>
      <c r="F52" s="240"/>
    </row>
    <row r="53" customFormat="false" ht="14.25" hidden="false" customHeight="false" outlineLevel="0" collapsed="false">
      <c r="A53" s="240"/>
      <c r="B53" s="240"/>
      <c r="C53" s="240"/>
      <c r="D53" s="240"/>
      <c r="E53" s="240"/>
      <c r="F53" s="240"/>
    </row>
    <row r="54" customFormat="false" ht="14.25" hidden="false" customHeight="false" outlineLevel="0" collapsed="false">
      <c r="A54" s="240"/>
      <c r="B54" s="240"/>
      <c r="C54" s="240"/>
      <c r="D54" s="240"/>
      <c r="E54" s="240"/>
      <c r="F54" s="240"/>
    </row>
    <row r="55" customFormat="false" ht="14.25" hidden="false" customHeight="false" outlineLevel="0" collapsed="false">
      <c r="A55" s="240"/>
      <c r="B55" s="240"/>
      <c r="C55" s="240"/>
      <c r="D55" s="240"/>
      <c r="E55" s="240"/>
      <c r="F55" s="240"/>
    </row>
    <row r="56" customFormat="false" ht="14.25" hidden="false" customHeight="false" outlineLevel="0" collapsed="false">
      <c r="A56" s="240"/>
      <c r="B56" s="240"/>
      <c r="C56" s="240"/>
      <c r="D56" s="240"/>
      <c r="E56" s="240"/>
      <c r="F56" s="240"/>
    </row>
    <row r="57" customFormat="false" ht="14.25" hidden="false" customHeight="false" outlineLevel="0" collapsed="false">
      <c r="A57" s="240"/>
      <c r="B57" s="240"/>
      <c r="C57" s="240"/>
      <c r="D57" s="240"/>
      <c r="E57" s="240"/>
      <c r="F57" s="240"/>
    </row>
    <row r="58" customFormat="false" ht="14.25" hidden="false" customHeight="false" outlineLevel="0" collapsed="false">
      <c r="A58" s="240"/>
      <c r="B58" s="240"/>
      <c r="C58" s="240"/>
      <c r="D58" s="240"/>
      <c r="E58" s="240"/>
      <c r="F58" s="240"/>
    </row>
    <row r="59" customFormat="false" ht="14.25" hidden="false" customHeight="false" outlineLevel="0" collapsed="false">
      <c r="A59" s="240"/>
      <c r="B59" s="240"/>
      <c r="C59" s="240"/>
      <c r="D59" s="240"/>
      <c r="E59" s="240"/>
      <c r="F59" s="240"/>
    </row>
    <row r="60" customFormat="false" ht="14.25" hidden="false" customHeight="false" outlineLevel="0" collapsed="false">
      <c r="A60" s="240"/>
      <c r="B60" s="240"/>
      <c r="C60" s="240"/>
      <c r="D60" s="240"/>
      <c r="E60" s="240"/>
      <c r="F60" s="240"/>
    </row>
    <row r="61" customFormat="false" ht="14.25" hidden="false" customHeight="false" outlineLevel="0" collapsed="false">
      <c r="A61" s="240"/>
      <c r="B61" s="240"/>
      <c r="C61" s="240"/>
      <c r="D61" s="240"/>
      <c r="E61" s="240"/>
      <c r="F61" s="240"/>
    </row>
    <row r="62" customFormat="false" ht="14.25" hidden="false" customHeight="false" outlineLevel="0" collapsed="false">
      <c r="A62" s="240"/>
      <c r="B62" s="240"/>
      <c r="C62" s="240"/>
      <c r="D62" s="240"/>
      <c r="E62" s="240"/>
      <c r="F62" s="240"/>
    </row>
    <row r="63" customFormat="false" ht="14.25" hidden="false" customHeight="false" outlineLevel="0" collapsed="false">
      <c r="A63" s="240"/>
      <c r="B63" s="240"/>
      <c r="C63" s="240"/>
      <c r="D63" s="240"/>
      <c r="E63" s="240"/>
      <c r="F63" s="240"/>
    </row>
    <row r="64" customFormat="false" ht="14.25" hidden="false" customHeight="false" outlineLevel="0" collapsed="false">
      <c r="A64" s="240"/>
      <c r="B64" s="240"/>
      <c r="C64" s="240"/>
      <c r="D64" s="240"/>
      <c r="E64" s="240"/>
      <c r="F64" s="240"/>
    </row>
    <row r="65" customFormat="false" ht="14.25" hidden="false" customHeight="false" outlineLevel="0" collapsed="false">
      <c r="A65" s="240"/>
      <c r="B65" s="240"/>
      <c r="C65" s="240"/>
      <c r="D65" s="240"/>
      <c r="E65" s="240"/>
      <c r="F65" s="240"/>
    </row>
    <row r="66" customFormat="false" ht="14.25" hidden="false" customHeight="false" outlineLevel="0" collapsed="false">
      <c r="A66" s="240"/>
      <c r="B66" s="240"/>
      <c r="C66" s="240"/>
      <c r="D66" s="240"/>
      <c r="E66" s="240"/>
      <c r="F66" s="240"/>
    </row>
    <row r="67" customFormat="false" ht="14.25" hidden="false" customHeight="false" outlineLevel="0" collapsed="false">
      <c r="A67" s="240"/>
      <c r="B67" s="240"/>
      <c r="C67" s="240"/>
      <c r="D67" s="240"/>
      <c r="E67" s="240"/>
      <c r="F67" s="240"/>
    </row>
    <row r="68" customFormat="false" ht="14.25" hidden="false" customHeight="false" outlineLevel="0" collapsed="false">
      <c r="A68" s="240"/>
      <c r="B68" s="240"/>
      <c r="C68" s="240"/>
      <c r="D68" s="240"/>
      <c r="E68" s="240"/>
      <c r="F68" s="240"/>
    </row>
    <row r="69" customFormat="false" ht="14.25" hidden="false" customHeight="false" outlineLevel="0" collapsed="false">
      <c r="A69" s="240"/>
      <c r="B69" s="240"/>
      <c r="C69" s="240"/>
      <c r="D69" s="240"/>
      <c r="E69" s="240"/>
      <c r="F69" s="240"/>
    </row>
    <row r="70" customFormat="false" ht="14.25" hidden="false" customHeight="false" outlineLevel="0" collapsed="false">
      <c r="A70" s="240"/>
      <c r="B70" s="240"/>
      <c r="C70" s="240"/>
      <c r="D70" s="240"/>
      <c r="E70" s="240"/>
      <c r="F70" s="240"/>
    </row>
    <row r="71" customFormat="false" ht="14.25" hidden="false" customHeight="false" outlineLevel="0" collapsed="false">
      <c r="A71" s="240"/>
      <c r="B71" s="240"/>
      <c r="C71" s="240"/>
      <c r="D71" s="240"/>
      <c r="E71" s="240"/>
      <c r="F71" s="240"/>
    </row>
    <row r="72" customFormat="false" ht="14.25" hidden="false" customHeight="false" outlineLevel="0" collapsed="false">
      <c r="A72" s="240"/>
      <c r="B72" s="240"/>
      <c r="C72" s="240"/>
      <c r="D72" s="240"/>
      <c r="E72" s="240"/>
      <c r="F72" s="240"/>
    </row>
    <row r="73" customFormat="false" ht="14.25" hidden="false" customHeight="false" outlineLevel="0" collapsed="false">
      <c r="A73" s="240"/>
      <c r="B73" s="240"/>
      <c r="C73" s="240"/>
      <c r="D73" s="240"/>
      <c r="E73" s="240"/>
      <c r="F73" s="240"/>
    </row>
    <row r="74" customFormat="false" ht="14.25" hidden="false" customHeight="false" outlineLevel="0" collapsed="false">
      <c r="A74" s="240"/>
      <c r="B74" s="240"/>
      <c r="C74" s="240"/>
      <c r="D74" s="240"/>
      <c r="E74" s="240"/>
      <c r="F74" s="240"/>
    </row>
    <row r="75" customFormat="false" ht="14.25" hidden="false" customHeight="false" outlineLevel="0" collapsed="false">
      <c r="A75" s="240"/>
      <c r="B75" s="240"/>
      <c r="C75" s="240"/>
      <c r="D75" s="240"/>
      <c r="E75" s="240"/>
      <c r="F75" s="240"/>
    </row>
    <row r="76" customFormat="false" ht="14.25" hidden="false" customHeight="false" outlineLevel="0" collapsed="false">
      <c r="A76" s="240"/>
      <c r="B76" s="240"/>
      <c r="C76" s="240"/>
      <c r="D76" s="240"/>
      <c r="E76" s="240"/>
      <c r="F76" s="240"/>
    </row>
    <row r="77" customFormat="false" ht="14.25" hidden="false" customHeight="false" outlineLevel="0" collapsed="false">
      <c r="A77" s="240"/>
      <c r="B77" s="240"/>
      <c r="C77" s="240"/>
      <c r="D77" s="240"/>
      <c r="E77" s="240"/>
      <c r="F77" s="240"/>
    </row>
    <row r="78" customFormat="false" ht="14.25" hidden="false" customHeight="false" outlineLevel="0" collapsed="false">
      <c r="A78" s="240"/>
      <c r="B78" s="240"/>
      <c r="C78" s="240"/>
      <c r="D78" s="240"/>
      <c r="E78" s="240"/>
      <c r="F78" s="240"/>
    </row>
    <row r="79" customFormat="false" ht="14.25" hidden="false" customHeight="false" outlineLevel="0" collapsed="false">
      <c r="A79" s="240"/>
      <c r="B79" s="240"/>
      <c r="C79" s="240"/>
      <c r="D79" s="240"/>
      <c r="E79" s="240"/>
      <c r="F79" s="240"/>
    </row>
    <row r="80" customFormat="false" ht="14.25" hidden="false" customHeight="false" outlineLevel="0" collapsed="false">
      <c r="A80" s="240"/>
      <c r="B80" s="240"/>
      <c r="C80" s="240"/>
      <c r="D80" s="240"/>
      <c r="E80" s="240"/>
      <c r="F80" s="240"/>
    </row>
    <row r="81" customFormat="false" ht="14.25" hidden="false" customHeight="false" outlineLevel="0" collapsed="false">
      <c r="A81" s="240"/>
      <c r="B81" s="240"/>
      <c r="C81" s="240"/>
      <c r="D81" s="240"/>
      <c r="E81" s="240"/>
      <c r="F81" s="240"/>
    </row>
    <row r="82" customFormat="false" ht="14.25" hidden="false" customHeight="false" outlineLevel="0" collapsed="false">
      <c r="A82" s="240"/>
      <c r="B82" s="240"/>
      <c r="C82" s="240"/>
      <c r="D82" s="240"/>
      <c r="E82" s="240"/>
      <c r="F82" s="240"/>
    </row>
    <row r="83" customFormat="false" ht="14.25" hidden="false" customHeight="false" outlineLevel="0" collapsed="false">
      <c r="A83" s="240"/>
      <c r="B83" s="240"/>
      <c r="C83" s="240"/>
      <c r="D83" s="240"/>
      <c r="E83" s="240"/>
      <c r="F83" s="240"/>
    </row>
    <row r="84" customFormat="false" ht="14.25" hidden="false" customHeight="false" outlineLevel="0" collapsed="false">
      <c r="A84" s="240"/>
      <c r="B84" s="240"/>
      <c r="C84" s="240"/>
      <c r="D84" s="240"/>
      <c r="E84" s="240"/>
      <c r="F84" s="240"/>
    </row>
    <row r="85" customFormat="false" ht="14.25" hidden="false" customHeight="false" outlineLevel="0" collapsed="false">
      <c r="A85" s="240"/>
      <c r="B85" s="240"/>
      <c r="C85" s="240"/>
      <c r="D85" s="240"/>
      <c r="E85" s="240"/>
      <c r="F85" s="240"/>
    </row>
    <row r="86" customFormat="false" ht="14.25" hidden="false" customHeight="false" outlineLevel="0" collapsed="false">
      <c r="A86" s="240"/>
      <c r="B86" s="240"/>
      <c r="C86" s="240"/>
      <c r="D86" s="240"/>
      <c r="E86" s="240"/>
      <c r="F86" s="240"/>
    </row>
    <row r="87" customFormat="false" ht="14.25" hidden="false" customHeight="false" outlineLevel="0" collapsed="false">
      <c r="A87" s="240"/>
      <c r="B87" s="240"/>
      <c r="C87" s="240"/>
      <c r="D87" s="240"/>
      <c r="E87" s="240"/>
      <c r="F87" s="240"/>
    </row>
    <row r="88" customFormat="false" ht="14.25" hidden="false" customHeight="false" outlineLevel="0" collapsed="false">
      <c r="A88" s="240"/>
      <c r="B88" s="240"/>
      <c r="C88" s="240"/>
      <c r="D88" s="240"/>
      <c r="E88" s="240"/>
      <c r="F88" s="240"/>
    </row>
    <row r="89" customFormat="false" ht="14.25" hidden="false" customHeight="false" outlineLevel="0" collapsed="false">
      <c r="A89" s="240"/>
      <c r="B89" s="240"/>
      <c r="C89" s="240"/>
      <c r="D89" s="240"/>
      <c r="E89" s="240"/>
      <c r="F89" s="240"/>
    </row>
    <row r="90" customFormat="false" ht="14.25" hidden="false" customHeight="false" outlineLevel="0" collapsed="false">
      <c r="A90" s="240"/>
      <c r="B90" s="240"/>
      <c r="C90" s="240"/>
      <c r="D90" s="240"/>
      <c r="E90" s="240"/>
      <c r="F90" s="240"/>
    </row>
    <row r="91" customFormat="false" ht="14.25" hidden="false" customHeight="false" outlineLevel="0" collapsed="false">
      <c r="A91" s="240"/>
      <c r="B91" s="240"/>
      <c r="C91" s="240"/>
      <c r="D91" s="240"/>
      <c r="E91" s="240"/>
      <c r="F91" s="240"/>
    </row>
    <row r="92" customFormat="false" ht="14.25" hidden="false" customHeight="false" outlineLevel="0" collapsed="false">
      <c r="A92" s="240"/>
      <c r="B92" s="240"/>
      <c r="C92" s="240"/>
      <c r="D92" s="240"/>
      <c r="E92" s="240"/>
      <c r="F92" s="240"/>
    </row>
    <row r="93" customFormat="false" ht="14.25" hidden="false" customHeight="false" outlineLevel="0" collapsed="false">
      <c r="A93" s="240"/>
      <c r="B93" s="240"/>
      <c r="C93" s="240"/>
      <c r="D93" s="240"/>
      <c r="E93" s="240"/>
      <c r="F93" s="240"/>
    </row>
    <row r="94" customFormat="false" ht="14.25" hidden="false" customHeight="false" outlineLevel="0" collapsed="false">
      <c r="A94" s="240"/>
      <c r="B94" s="240"/>
      <c r="C94" s="240"/>
      <c r="D94" s="240"/>
      <c r="E94" s="240"/>
      <c r="F94" s="240"/>
    </row>
    <row r="95" customFormat="false" ht="14.25" hidden="false" customHeight="false" outlineLevel="0" collapsed="false">
      <c r="A95" s="240"/>
      <c r="B95" s="240"/>
      <c r="C95" s="240"/>
      <c r="D95" s="240"/>
      <c r="E95" s="240"/>
      <c r="F95" s="240"/>
    </row>
    <row r="96" customFormat="false" ht="14.25" hidden="false" customHeight="false" outlineLevel="0" collapsed="false">
      <c r="A96" s="240"/>
      <c r="B96" s="240"/>
      <c r="C96" s="240"/>
      <c r="D96" s="240"/>
      <c r="E96" s="240"/>
      <c r="F96" s="240"/>
    </row>
    <row r="97" customFormat="false" ht="14.25" hidden="false" customHeight="false" outlineLevel="0" collapsed="false">
      <c r="A97" s="240"/>
      <c r="B97" s="240"/>
      <c r="C97" s="240"/>
      <c r="D97" s="240"/>
      <c r="E97" s="240"/>
      <c r="F97" s="240"/>
    </row>
    <row r="98" customFormat="false" ht="14.25" hidden="false" customHeight="false" outlineLevel="0" collapsed="false">
      <c r="A98" s="240"/>
      <c r="B98" s="240"/>
      <c r="C98" s="240"/>
      <c r="D98" s="240"/>
      <c r="E98" s="240"/>
      <c r="F98" s="240"/>
    </row>
    <row r="99" customFormat="false" ht="14.25" hidden="false" customHeight="false" outlineLevel="0" collapsed="false">
      <c r="A99" s="240"/>
      <c r="B99" s="240"/>
      <c r="C99" s="240"/>
      <c r="D99" s="240"/>
      <c r="E99" s="240"/>
      <c r="F99" s="240"/>
    </row>
    <row r="100" customFormat="false" ht="14.25" hidden="false" customHeight="false" outlineLevel="0" collapsed="false">
      <c r="A100" s="240"/>
      <c r="B100" s="240"/>
      <c r="C100" s="240"/>
      <c r="D100" s="240"/>
      <c r="E100" s="240"/>
      <c r="F100" s="240"/>
    </row>
    <row r="101" customFormat="false" ht="14.25" hidden="false" customHeight="false" outlineLevel="0" collapsed="false">
      <c r="A101" s="240"/>
      <c r="B101" s="240"/>
      <c r="C101" s="240"/>
      <c r="D101" s="240"/>
      <c r="E101" s="240"/>
      <c r="F101" s="240"/>
    </row>
    <row r="102" customFormat="false" ht="14.25" hidden="false" customHeight="false" outlineLevel="0" collapsed="false">
      <c r="A102" s="240"/>
      <c r="B102" s="240"/>
      <c r="C102" s="240"/>
      <c r="D102" s="240"/>
      <c r="E102" s="240"/>
      <c r="F102" s="240"/>
    </row>
    <row r="103" customFormat="false" ht="14.25" hidden="false" customHeight="false" outlineLevel="0" collapsed="false">
      <c r="A103" s="240"/>
      <c r="B103" s="240"/>
      <c r="C103" s="240"/>
      <c r="D103" s="240"/>
      <c r="E103" s="240"/>
      <c r="F103" s="240"/>
    </row>
    <row r="104" customFormat="false" ht="14.25" hidden="false" customHeight="false" outlineLevel="0" collapsed="false">
      <c r="A104" s="240"/>
      <c r="B104" s="240"/>
      <c r="C104" s="240"/>
      <c r="D104" s="240"/>
      <c r="E104" s="240"/>
      <c r="F104" s="240"/>
    </row>
    <row r="105" customFormat="false" ht="14.25" hidden="false" customHeight="false" outlineLevel="0" collapsed="false">
      <c r="A105" s="240"/>
      <c r="B105" s="240"/>
      <c r="C105" s="240"/>
      <c r="D105" s="240"/>
      <c r="E105" s="240"/>
      <c r="F105" s="240"/>
    </row>
    <row r="106" customFormat="false" ht="14.25" hidden="false" customHeight="false" outlineLevel="0" collapsed="false">
      <c r="A106" s="240"/>
      <c r="B106" s="240"/>
      <c r="C106" s="240"/>
      <c r="D106" s="240"/>
      <c r="E106" s="240"/>
      <c r="F106" s="240"/>
    </row>
    <row r="107" customFormat="false" ht="14.25" hidden="false" customHeight="false" outlineLevel="0" collapsed="false">
      <c r="A107" s="240"/>
      <c r="B107" s="240"/>
      <c r="C107" s="240"/>
      <c r="D107" s="240"/>
      <c r="E107" s="240"/>
      <c r="F107" s="240"/>
    </row>
    <row r="108" customFormat="false" ht="14.25" hidden="false" customHeight="false" outlineLevel="0" collapsed="false">
      <c r="A108" s="240"/>
      <c r="B108" s="240"/>
      <c r="C108" s="240"/>
      <c r="D108" s="240"/>
      <c r="E108" s="240"/>
      <c r="F108" s="240"/>
    </row>
    <row r="109" customFormat="false" ht="14.25" hidden="false" customHeight="false" outlineLevel="0" collapsed="false">
      <c r="A109" s="240"/>
      <c r="B109" s="240"/>
      <c r="C109" s="240"/>
      <c r="D109" s="240"/>
      <c r="E109" s="240"/>
      <c r="F109" s="240"/>
    </row>
    <row r="110" customFormat="false" ht="14.25" hidden="false" customHeight="false" outlineLevel="0" collapsed="false">
      <c r="A110" s="240"/>
      <c r="B110" s="240"/>
      <c r="C110" s="240"/>
      <c r="D110" s="240"/>
      <c r="E110" s="240"/>
      <c r="F110" s="240"/>
    </row>
    <row r="111" customFormat="false" ht="14.25" hidden="false" customHeight="false" outlineLevel="0" collapsed="false">
      <c r="A111" s="240"/>
      <c r="B111" s="240"/>
      <c r="C111" s="240"/>
      <c r="D111" s="240"/>
      <c r="E111" s="240"/>
      <c r="F111" s="240"/>
    </row>
    <row r="112" customFormat="false" ht="14.25" hidden="false" customHeight="false" outlineLevel="0" collapsed="false">
      <c r="A112" s="240"/>
      <c r="B112" s="240"/>
      <c r="C112" s="240"/>
      <c r="D112" s="240"/>
      <c r="E112" s="240"/>
      <c r="F112" s="240"/>
    </row>
    <row r="113" customFormat="false" ht="14.25" hidden="false" customHeight="false" outlineLevel="0" collapsed="false">
      <c r="A113" s="240"/>
      <c r="B113" s="240"/>
      <c r="C113" s="240"/>
      <c r="D113" s="240"/>
      <c r="E113" s="240"/>
      <c r="F113" s="240"/>
    </row>
    <row r="114" customFormat="false" ht="14.25" hidden="false" customHeight="false" outlineLevel="0" collapsed="false">
      <c r="A114" s="240"/>
      <c r="B114" s="240"/>
      <c r="C114" s="240"/>
      <c r="D114" s="240"/>
      <c r="E114" s="240"/>
      <c r="F114" s="240"/>
    </row>
    <row r="115" customFormat="false" ht="14.25" hidden="false" customHeight="false" outlineLevel="0" collapsed="false">
      <c r="A115" s="240"/>
      <c r="B115" s="240"/>
      <c r="C115" s="240"/>
      <c r="D115" s="240"/>
      <c r="E115" s="240"/>
      <c r="F115" s="240"/>
    </row>
    <row r="116" customFormat="false" ht="14.25" hidden="false" customHeight="false" outlineLevel="0" collapsed="false">
      <c r="A116" s="240"/>
      <c r="B116" s="240"/>
      <c r="C116" s="240"/>
      <c r="D116" s="240"/>
      <c r="E116" s="240"/>
      <c r="F116" s="240"/>
    </row>
    <row r="117" customFormat="false" ht="14.25" hidden="false" customHeight="false" outlineLevel="0" collapsed="false">
      <c r="A117" s="240"/>
      <c r="B117" s="240"/>
      <c r="C117" s="240"/>
      <c r="D117" s="240"/>
      <c r="E117" s="240"/>
      <c r="F117" s="240"/>
    </row>
    <row r="118" customFormat="false" ht="14.25" hidden="false" customHeight="false" outlineLevel="0" collapsed="false">
      <c r="A118" s="240"/>
      <c r="B118" s="240"/>
      <c r="C118" s="240"/>
      <c r="D118" s="240"/>
      <c r="E118" s="240"/>
      <c r="F118" s="240"/>
    </row>
    <row r="119" customFormat="false" ht="14.25" hidden="false" customHeight="false" outlineLevel="0" collapsed="false">
      <c r="A119" s="240"/>
      <c r="B119" s="240"/>
      <c r="C119" s="240"/>
      <c r="D119" s="240"/>
      <c r="E119" s="240"/>
      <c r="F119" s="240"/>
    </row>
    <row r="120" customFormat="false" ht="14.25" hidden="false" customHeight="false" outlineLevel="0" collapsed="false">
      <c r="A120" s="240"/>
      <c r="B120" s="240"/>
      <c r="C120" s="240"/>
      <c r="D120" s="240"/>
      <c r="E120" s="240"/>
      <c r="F120" s="240"/>
    </row>
    <row r="121" customFormat="false" ht="14.25" hidden="false" customHeight="false" outlineLevel="0" collapsed="false">
      <c r="A121" s="240"/>
      <c r="B121" s="240"/>
      <c r="C121" s="240"/>
      <c r="D121" s="240"/>
      <c r="E121" s="240"/>
      <c r="F121" s="240"/>
    </row>
    <row r="122" customFormat="false" ht="14.25" hidden="false" customHeight="false" outlineLevel="0" collapsed="false">
      <c r="A122" s="240"/>
      <c r="B122" s="240"/>
      <c r="C122" s="240"/>
      <c r="D122" s="240"/>
      <c r="E122" s="240"/>
      <c r="F122" s="240"/>
    </row>
    <row r="123" customFormat="false" ht="14.25" hidden="false" customHeight="false" outlineLevel="0" collapsed="false">
      <c r="A123" s="240"/>
      <c r="B123" s="240"/>
      <c r="C123" s="240"/>
      <c r="D123" s="240"/>
      <c r="E123" s="240"/>
      <c r="F123" s="240"/>
    </row>
    <row r="124" customFormat="false" ht="14.25" hidden="false" customHeight="false" outlineLevel="0" collapsed="false">
      <c r="A124" s="240"/>
      <c r="B124" s="240"/>
      <c r="C124" s="240"/>
      <c r="D124" s="240"/>
      <c r="E124" s="240"/>
      <c r="F124" s="240"/>
    </row>
    <row r="125" customFormat="false" ht="14.25" hidden="false" customHeight="false" outlineLevel="0" collapsed="false">
      <c r="A125" s="240"/>
      <c r="B125" s="240"/>
      <c r="C125" s="240"/>
      <c r="D125" s="240"/>
      <c r="E125" s="240"/>
      <c r="F125" s="240"/>
    </row>
    <row r="126" customFormat="false" ht="14.25" hidden="false" customHeight="false" outlineLevel="0" collapsed="false">
      <c r="A126" s="240"/>
      <c r="B126" s="240"/>
      <c r="C126" s="240"/>
      <c r="D126" s="240"/>
      <c r="E126" s="240"/>
      <c r="F126" s="240"/>
    </row>
    <row r="127" customFormat="false" ht="14.25" hidden="false" customHeight="false" outlineLevel="0" collapsed="false">
      <c r="A127" s="240"/>
      <c r="B127" s="240"/>
      <c r="C127" s="240"/>
      <c r="D127" s="240"/>
      <c r="E127" s="240"/>
      <c r="F127" s="240"/>
    </row>
    <row r="128" customFormat="false" ht="14.25" hidden="false" customHeight="false" outlineLevel="0" collapsed="false">
      <c r="A128" s="240"/>
      <c r="B128" s="240"/>
      <c r="C128" s="240"/>
      <c r="D128" s="240"/>
      <c r="E128" s="240"/>
      <c r="F128" s="240"/>
    </row>
    <row r="129" customFormat="false" ht="14.25" hidden="false" customHeight="false" outlineLevel="0" collapsed="false">
      <c r="A129" s="240"/>
      <c r="B129" s="240"/>
      <c r="C129" s="240"/>
      <c r="D129" s="240"/>
      <c r="E129" s="240"/>
      <c r="F129" s="240"/>
    </row>
    <row r="130" customFormat="false" ht="14.25" hidden="false" customHeight="false" outlineLevel="0" collapsed="false">
      <c r="A130" s="240"/>
      <c r="B130" s="240"/>
      <c r="C130" s="240"/>
      <c r="D130" s="240"/>
      <c r="E130" s="240"/>
      <c r="F130" s="240"/>
    </row>
    <row r="131" customFormat="false" ht="14.25" hidden="false" customHeight="false" outlineLevel="0" collapsed="false">
      <c r="A131" s="240"/>
      <c r="B131" s="240"/>
      <c r="C131" s="240"/>
      <c r="D131" s="240"/>
      <c r="E131" s="240"/>
      <c r="F131" s="240"/>
    </row>
    <row r="132" customFormat="false" ht="14.25" hidden="false" customHeight="false" outlineLevel="0" collapsed="false">
      <c r="A132" s="240"/>
      <c r="B132" s="240"/>
      <c r="C132" s="240"/>
      <c r="D132" s="240"/>
      <c r="E132" s="240"/>
      <c r="F132" s="240"/>
    </row>
    <row r="133" customFormat="false" ht="14.25" hidden="false" customHeight="false" outlineLevel="0" collapsed="false">
      <c r="A133" s="240"/>
      <c r="B133" s="240"/>
      <c r="C133" s="240"/>
      <c r="D133" s="240"/>
      <c r="E133" s="240"/>
      <c r="F133" s="240"/>
    </row>
    <row r="134" customFormat="false" ht="14.25" hidden="false" customHeight="false" outlineLevel="0" collapsed="false">
      <c r="A134" s="240"/>
      <c r="B134" s="240"/>
      <c r="C134" s="240"/>
      <c r="D134" s="240"/>
      <c r="E134" s="240"/>
      <c r="F134" s="240"/>
    </row>
    <row r="135" customFormat="false" ht="14.25" hidden="false" customHeight="false" outlineLevel="0" collapsed="false">
      <c r="A135" s="240"/>
      <c r="B135" s="240"/>
      <c r="C135" s="240"/>
      <c r="D135" s="240"/>
      <c r="E135" s="240"/>
      <c r="F135" s="240"/>
    </row>
    <row r="136" customFormat="false" ht="14.25" hidden="false" customHeight="false" outlineLevel="0" collapsed="false">
      <c r="A136" s="240"/>
      <c r="B136" s="240"/>
      <c r="C136" s="240"/>
      <c r="D136" s="240"/>
      <c r="E136" s="240"/>
      <c r="F136" s="240"/>
    </row>
    <row r="137" customFormat="false" ht="14.25" hidden="false" customHeight="false" outlineLevel="0" collapsed="false">
      <c r="A137" s="240"/>
      <c r="B137" s="240"/>
      <c r="C137" s="240"/>
      <c r="D137" s="240"/>
      <c r="E137" s="240"/>
      <c r="F137" s="240"/>
    </row>
    <row r="138" customFormat="false" ht="14.25" hidden="false" customHeight="false" outlineLevel="0" collapsed="false">
      <c r="A138" s="240"/>
      <c r="B138" s="240"/>
      <c r="C138" s="240"/>
      <c r="D138" s="240"/>
      <c r="E138" s="240"/>
      <c r="F138" s="240"/>
    </row>
    <row r="139" customFormat="false" ht="14.25" hidden="false" customHeight="false" outlineLevel="0" collapsed="false">
      <c r="A139" s="240"/>
      <c r="B139" s="240"/>
      <c r="C139" s="240"/>
      <c r="D139" s="240"/>
      <c r="E139" s="240"/>
      <c r="F139" s="240"/>
    </row>
    <row r="140" customFormat="false" ht="14.25" hidden="false" customHeight="false" outlineLevel="0" collapsed="false">
      <c r="A140" s="240"/>
      <c r="B140" s="240"/>
      <c r="C140" s="240"/>
      <c r="D140" s="240"/>
      <c r="E140" s="240"/>
      <c r="F140" s="240"/>
    </row>
    <row r="141" customFormat="false" ht="14.25" hidden="false" customHeight="false" outlineLevel="0" collapsed="false">
      <c r="A141" s="240"/>
      <c r="B141" s="240"/>
      <c r="C141" s="240"/>
      <c r="D141" s="240"/>
      <c r="E141" s="240"/>
      <c r="F141" s="240"/>
    </row>
    <row r="142" customFormat="false" ht="14.25" hidden="false" customHeight="false" outlineLevel="0" collapsed="false">
      <c r="A142" s="240"/>
      <c r="B142" s="240"/>
      <c r="C142" s="240"/>
      <c r="D142" s="240"/>
      <c r="E142" s="240"/>
      <c r="F142" s="240"/>
    </row>
    <row r="143" customFormat="false" ht="14.25" hidden="false" customHeight="false" outlineLevel="0" collapsed="false">
      <c r="A143" s="240"/>
      <c r="B143" s="240"/>
      <c r="C143" s="240"/>
      <c r="D143" s="240"/>
      <c r="E143" s="240"/>
      <c r="F143" s="240"/>
    </row>
    <row r="144" customFormat="false" ht="14.25" hidden="false" customHeight="false" outlineLevel="0" collapsed="false">
      <c r="A144" s="240"/>
      <c r="B144" s="240"/>
      <c r="C144" s="240"/>
      <c r="D144" s="240"/>
      <c r="E144" s="240"/>
      <c r="F144" s="240"/>
    </row>
    <row r="145" customFormat="false" ht="14.25" hidden="false" customHeight="false" outlineLevel="0" collapsed="false">
      <c r="A145" s="240"/>
      <c r="B145" s="240"/>
      <c r="C145" s="240"/>
      <c r="D145" s="240"/>
      <c r="E145" s="240"/>
      <c r="F145" s="240"/>
    </row>
    <row r="146" customFormat="false" ht="14.25" hidden="false" customHeight="false" outlineLevel="0" collapsed="false">
      <c r="A146" s="240"/>
      <c r="B146" s="240"/>
      <c r="C146" s="240"/>
      <c r="D146" s="240"/>
      <c r="E146" s="240"/>
      <c r="F146" s="240"/>
    </row>
    <row r="147" customFormat="false" ht="14.25" hidden="false" customHeight="false" outlineLevel="0" collapsed="false">
      <c r="A147" s="240"/>
      <c r="B147" s="240"/>
      <c r="C147" s="240"/>
      <c r="D147" s="240"/>
      <c r="E147" s="240"/>
      <c r="F147" s="240"/>
    </row>
    <row r="148" customFormat="false" ht="14.25" hidden="false" customHeight="false" outlineLevel="0" collapsed="false">
      <c r="A148" s="240"/>
      <c r="B148" s="240"/>
      <c r="C148" s="240"/>
      <c r="D148" s="240"/>
      <c r="E148" s="240"/>
      <c r="F148" s="240"/>
    </row>
    <row r="149" customFormat="false" ht="14.25" hidden="false" customHeight="false" outlineLevel="0" collapsed="false">
      <c r="A149" s="240"/>
      <c r="B149" s="240"/>
      <c r="C149" s="240"/>
      <c r="D149" s="240"/>
      <c r="E149" s="240"/>
      <c r="F149" s="240"/>
    </row>
    <row r="150" customFormat="false" ht="14.25" hidden="false" customHeight="false" outlineLevel="0" collapsed="false">
      <c r="A150" s="240"/>
      <c r="B150" s="240"/>
      <c r="C150" s="240"/>
      <c r="D150" s="240"/>
      <c r="E150" s="240"/>
      <c r="F150" s="240"/>
    </row>
    <row r="151" customFormat="false" ht="14.25" hidden="false" customHeight="false" outlineLevel="0" collapsed="false">
      <c r="A151" s="240"/>
      <c r="B151" s="240"/>
      <c r="C151" s="240"/>
      <c r="D151" s="240"/>
      <c r="E151" s="240"/>
      <c r="F151" s="240"/>
    </row>
    <row r="152" customFormat="false" ht="14.25" hidden="false" customHeight="false" outlineLevel="0" collapsed="false">
      <c r="A152" s="240"/>
      <c r="B152" s="240"/>
      <c r="C152" s="240"/>
      <c r="D152" s="240"/>
      <c r="E152" s="240"/>
      <c r="F152" s="240"/>
    </row>
    <row r="153" customFormat="false" ht="14.25" hidden="false" customHeight="false" outlineLevel="0" collapsed="false">
      <c r="A153" s="240"/>
      <c r="B153" s="240"/>
      <c r="C153" s="240"/>
      <c r="D153" s="240"/>
      <c r="E153" s="240"/>
      <c r="F153" s="240"/>
    </row>
    <row r="154" customFormat="false" ht="14.25" hidden="false" customHeight="false" outlineLevel="0" collapsed="false">
      <c r="A154" s="240"/>
      <c r="B154" s="240"/>
      <c r="C154" s="240"/>
      <c r="D154" s="240"/>
      <c r="E154" s="240"/>
      <c r="F154" s="240"/>
    </row>
    <row r="155" customFormat="false" ht="14.25" hidden="false" customHeight="false" outlineLevel="0" collapsed="false">
      <c r="A155" s="240"/>
      <c r="B155" s="240"/>
      <c r="C155" s="240"/>
      <c r="D155" s="240"/>
      <c r="E155" s="240"/>
      <c r="F155" s="240"/>
    </row>
    <row r="156" customFormat="false" ht="14.25" hidden="false" customHeight="false" outlineLevel="0" collapsed="false">
      <c r="A156" s="240"/>
      <c r="B156" s="240"/>
      <c r="C156" s="240"/>
      <c r="D156" s="240"/>
      <c r="E156" s="240"/>
      <c r="F156" s="240"/>
    </row>
    <row r="157" customFormat="false" ht="14.25" hidden="false" customHeight="false" outlineLevel="0" collapsed="false">
      <c r="A157" s="240"/>
      <c r="B157" s="240"/>
      <c r="C157" s="240"/>
      <c r="D157" s="240"/>
      <c r="E157" s="240"/>
      <c r="F157" s="240"/>
    </row>
    <row r="158" customFormat="false" ht="14.25" hidden="false" customHeight="false" outlineLevel="0" collapsed="false">
      <c r="A158" s="240"/>
      <c r="B158" s="240"/>
      <c r="C158" s="240"/>
      <c r="D158" s="240"/>
      <c r="E158" s="240"/>
      <c r="F158" s="240"/>
    </row>
    <row r="159" customFormat="false" ht="14.25" hidden="false" customHeight="false" outlineLevel="0" collapsed="false">
      <c r="A159" s="240"/>
      <c r="B159" s="240"/>
      <c r="C159" s="240"/>
      <c r="D159" s="240"/>
      <c r="E159" s="240"/>
      <c r="F159" s="240"/>
    </row>
    <row r="160" customFormat="false" ht="14.25" hidden="false" customHeight="false" outlineLevel="0" collapsed="false">
      <c r="A160" s="240"/>
      <c r="B160" s="240"/>
      <c r="C160" s="240"/>
      <c r="D160" s="240"/>
      <c r="E160" s="240"/>
      <c r="F160" s="240"/>
    </row>
    <row r="161" customFormat="false" ht="14.25" hidden="false" customHeight="false" outlineLevel="0" collapsed="false">
      <c r="A161" s="240"/>
      <c r="B161" s="240"/>
      <c r="C161" s="240"/>
      <c r="D161" s="240"/>
      <c r="E161" s="240"/>
      <c r="F161" s="240"/>
    </row>
    <row r="162" customFormat="false" ht="14.25" hidden="false" customHeight="false" outlineLevel="0" collapsed="false">
      <c r="A162" s="240"/>
      <c r="B162" s="240"/>
      <c r="C162" s="240"/>
      <c r="D162" s="240"/>
      <c r="E162" s="240"/>
      <c r="F162" s="240"/>
    </row>
    <row r="163" customFormat="false" ht="14.25" hidden="false" customHeight="false" outlineLevel="0" collapsed="false">
      <c r="A163" s="240"/>
      <c r="B163" s="240"/>
      <c r="C163" s="240"/>
      <c r="D163" s="240"/>
      <c r="E163" s="240"/>
      <c r="F163" s="240"/>
    </row>
    <row r="164" customFormat="false" ht="14.25" hidden="false" customHeight="false" outlineLevel="0" collapsed="false">
      <c r="A164" s="240"/>
      <c r="B164" s="240"/>
      <c r="C164" s="240"/>
      <c r="D164" s="240"/>
      <c r="E164" s="240"/>
      <c r="F164" s="240"/>
    </row>
    <row r="165" customFormat="false" ht="14.25" hidden="false" customHeight="false" outlineLevel="0" collapsed="false">
      <c r="A165" s="240"/>
      <c r="B165" s="240"/>
      <c r="C165" s="240"/>
      <c r="D165" s="240"/>
      <c r="E165" s="240"/>
      <c r="F165" s="240"/>
    </row>
    <row r="166" customFormat="false" ht="14.25" hidden="false" customHeight="false" outlineLevel="0" collapsed="false">
      <c r="A166" s="240"/>
      <c r="B166" s="240"/>
      <c r="C166" s="240"/>
      <c r="D166" s="240"/>
      <c r="E166" s="240"/>
      <c r="F166" s="240"/>
    </row>
    <row r="167" customFormat="false" ht="14.25" hidden="false" customHeight="false" outlineLevel="0" collapsed="false">
      <c r="A167" s="240"/>
      <c r="B167" s="240"/>
      <c r="C167" s="240"/>
      <c r="D167" s="240"/>
      <c r="E167" s="240"/>
      <c r="F167" s="240"/>
    </row>
    <row r="168" customFormat="false" ht="14.25" hidden="false" customHeight="false" outlineLevel="0" collapsed="false">
      <c r="A168" s="240"/>
      <c r="B168" s="240"/>
      <c r="C168" s="240"/>
      <c r="D168" s="240"/>
      <c r="E168" s="240"/>
      <c r="F168" s="240"/>
    </row>
    <row r="169" customFormat="false" ht="14.25" hidden="false" customHeight="false" outlineLevel="0" collapsed="false">
      <c r="A169" s="240"/>
      <c r="B169" s="240"/>
      <c r="C169" s="240"/>
      <c r="D169" s="240"/>
      <c r="E169" s="240"/>
      <c r="F169" s="240"/>
    </row>
    <row r="170" customFormat="false" ht="14.25" hidden="false" customHeight="false" outlineLevel="0" collapsed="false">
      <c r="A170" s="240"/>
      <c r="B170" s="240"/>
      <c r="C170" s="240"/>
      <c r="D170" s="240"/>
      <c r="E170" s="240"/>
      <c r="F170" s="240"/>
    </row>
    <row r="171" customFormat="false" ht="14.25" hidden="false" customHeight="false" outlineLevel="0" collapsed="false">
      <c r="A171" s="240"/>
      <c r="B171" s="240"/>
      <c r="C171" s="240"/>
      <c r="D171" s="240"/>
      <c r="E171" s="240"/>
      <c r="F171" s="240"/>
    </row>
    <row r="172" customFormat="false" ht="14.25" hidden="false" customHeight="false" outlineLevel="0" collapsed="false">
      <c r="A172" s="240"/>
      <c r="B172" s="240"/>
      <c r="C172" s="240"/>
      <c r="D172" s="240"/>
      <c r="E172" s="240"/>
      <c r="F172" s="240"/>
    </row>
    <row r="173" customFormat="false" ht="14.25" hidden="false" customHeight="false" outlineLevel="0" collapsed="false">
      <c r="A173" s="240"/>
      <c r="B173" s="240"/>
      <c r="C173" s="240"/>
      <c r="D173" s="240"/>
      <c r="E173" s="240"/>
      <c r="F173" s="240"/>
    </row>
    <row r="174" customFormat="false" ht="14.25" hidden="false" customHeight="false" outlineLevel="0" collapsed="false">
      <c r="A174" s="240"/>
      <c r="B174" s="240"/>
      <c r="C174" s="240"/>
      <c r="D174" s="240"/>
      <c r="E174" s="240"/>
      <c r="F174" s="240"/>
    </row>
    <row r="175" customFormat="false" ht="14.25" hidden="false" customHeight="false" outlineLevel="0" collapsed="false">
      <c r="A175" s="240"/>
      <c r="B175" s="240"/>
      <c r="C175" s="240"/>
      <c r="D175" s="240"/>
      <c r="E175" s="240"/>
      <c r="F175" s="240"/>
    </row>
    <row r="176" customFormat="false" ht="14.25" hidden="false" customHeight="false" outlineLevel="0" collapsed="false">
      <c r="A176" s="240"/>
      <c r="B176" s="240"/>
      <c r="C176" s="240"/>
      <c r="D176" s="240"/>
      <c r="E176" s="240"/>
      <c r="F176" s="240"/>
    </row>
    <row r="177" customFormat="false" ht="14.25" hidden="false" customHeight="false" outlineLevel="0" collapsed="false">
      <c r="A177" s="240"/>
      <c r="B177" s="240"/>
      <c r="C177" s="240"/>
      <c r="D177" s="240"/>
      <c r="E177" s="240"/>
      <c r="F177" s="240"/>
    </row>
    <row r="178" customFormat="false" ht="14.25" hidden="false" customHeight="false" outlineLevel="0" collapsed="false">
      <c r="A178" s="240"/>
      <c r="B178" s="240"/>
      <c r="C178" s="240"/>
      <c r="D178" s="240"/>
      <c r="E178" s="240"/>
      <c r="F178" s="240"/>
    </row>
    <row r="179" customFormat="false" ht="14.25" hidden="false" customHeight="false" outlineLevel="0" collapsed="false">
      <c r="A179" s="240"/>
      <c r="B179" s="240"/>
      <c r="C179" s="240"/>
      <c r="D179" s="240"/>
      <c r="E179" s="240"/>
      <c r="F179" s="240"/>
    </row>
    <row r="180" customFormat="false" ht="14.25" hidden="false" customHeight="false" outlineLevel="0" collapsed="false">
      <c r="A180" s="240"/>
      <c r="B180" s="240"/>
      <c r="C180" s="240"/>
      <c r="D180" s="240"/>
      <c r="E180" s="240"/>
      <c r="F180" s="240"/>
    </row>
    <row r="181" customFormat="false" ht="14.25" hidden="false" customHeight="false" outlineLevel="0" collapsed="false">
      <c r="A181" s="240"/>
      <c r="B181" s="240"/>
      <c r="C181" s="240"/>
      <c r="D181" s="240"/>
      <c r="E181" s="240"/>
      <c r="F181" s="240"/>
    </row>
    <row r="182" customFormat="false" ht="14.25" hidden="false" customHeight="false" outlineLevel="0" collapsed="false">
      <c r="A182" s="240"/>
      <c r="B182" s="240"/>
      <c r="C182" s="240"/>
      <c r="D182" s="240"/>
      <c r="E182" s="240"/>
      <c r="F182" s="240"/>
    </row>
    <row r="183" customFormat="false" ht="14.25" hidden="false" customHeight="false" outlineLevel="0" collapsed="false">
      <c r="A183" s="240"/>
      <c r="B183" s="240"/>
      <c r="C183" s="240"/>
      <c r="D183" s="240"/>
      <c r="E183" s="240"/>
      <c r="F183" s="240"/>
    </row>
    <row r="184" customFormat="false" ht="14.25" hidden="false" customHeight="false" outlineLevel="0" collapsed="false">
      <c r="A184" s="240"/>
      <c r="B184" s="240"/>
      <c r="C184" s="240"/>
      <c r="D184" s="240"/>
      <c r="E184" s="240"/>
      <c r="F184" s="240"/>
    </row>
    <row r="185" customFormat="false" ht="14.25" hidden="false" customHeight="false" outlineLevel="0" collapsed="false">
      <c r="A185" s="240"/>
      <c r="B185" s="240"/>
      <c r="C185" s="240"/>
      <c r="D185" s="240"/>
      <c r="E185" s="240"/>
      <c r="F185" s="240"/>
    </row>
    <row r="186" customFormat="false" ht="14.25" hidden="false" customHeight="false" outlineLevel="0" collapsed="false">
      <c r="A186" s="240"/>
      <c r="B186" s="240"/>
      <c r="C186" s="240"/>
      <c r="D186" s="240"/>
      <c r="E186" s="240"/>
      <c r="F186" s="240"/>
    </row>
    <row r="187" customFormat="false" ht="14.25" hidden="false" customHeight="false" outlineLevel="0" collapsed="false">
      <c r="A187" s="240"/>
      <c r="B187" s="240"/>
      <c r="C187" s="240"/>
      <c r="D187" s="240"/>
      <c r="E187" s="240"/>
      <c r="F187" s="240"/>
    </row>
    <row r="188" customFormat="false" ht="14.25" hidden="false" customHeight="false" outlineLevel="0" collapsed="false">
      <c r="A188" s="240"/>
      <c r="B188" s="240"/>
      <c r="C188" s="240"/>
      <c r="D188" s="240"/>
      <c r="E188" s="240"/>
      <c r="F188" s="240"/>
    </row>
    <row r="189" customFormat="false" ht="14.25" hidden="false" customHeight="false" outlineLevel="0" collapsed="false">
      <c r="A189" s="240"/>
      <c r="B189" s="240"/>
      <c r="C189" s="240"/>
      <c r="D189" s="240"/>
      <c r="E189" s="240"/>
      <c r="F189" s="240"/>
    </row>
    <row r="190" customFormat="false" ht="14.25" hidden="false" customHeight="false" outlineLevel="0" collapsed="false">
      <c r="A190" s="240"/>
      <c r="B190" s="240"/>
      <c r="C190" s="240"/>
      <c r="D190" s="240"/>
      <c r="E190" s="240"/>
      <c r="F190" s="240"/>
    </row>
    <row r="191" customFormat="false" ht="14.25" hidden="false" customHeight="false" outlineLevel="0" collapsed="false">
      <c r="A191" s="240"/>
      <c r="B191" s="240"/>
      <c r="C191" s="240"/>
      <c r="D191" s="240"/>
      <c r="E191" s="240"/>
      <c r="F191" s="240"/>
    </row>
    <row r="192" customFormat="false" ht="14.25" hidden="false" customHeight="false" outlineLevel="0" collapsed="false">
      <c r="A192" s="240"/>
      <c r="B192" s="240"/>
      <c r="C192" s="240"/>
      <c r="D192" s="240"/>
      <c r="E192" s="240"/>
      <c r="F192" s="240"/>
    </row>
    <row r="193" customFormat="false" ht="14.25" hidden="false" customHeight="false" outlineLevel="0" collapsed="false">
      <c r="A193" s="240"/>
      <c r="B193" s="240"/>
      <c r="C193" s="240"/>
      <c r="D193" s="240"/>
      <c r="E193" s="240"/>
      <c r="F193" s="240"/>
    </row>
    <row r="194" customFormat="false" ht="14.25" hidden="false" customHeight="false" outlineLevel="0" collapsed="false">
      <c r="A194" s="240"/>
      <c r="B194" s="240"/>
      <c r="C194" s="240"/>
      <c r="D194" s="240"/>
      <c r="E194" s="240"/>
      <c r="F194" s="240"/>
    </row>
    <row r="195" customFormat="false" ht="14.25" hidden="false" customHeight="false" outlineLevel="0" collapsed="false">
      <c r="A195" s="240"/>
      <c r="B195" s="240"/>
      <c r="C195" s="240"/>
      <c r="D195" s="240"/>
      <c r="E195" s="240"/>
      <c r="F195" s="240"/>
    </row>
    <row r="196" customFormat="false" ht="14.25" hidden="false" customHeight="false" outlineLevel="0" collapsed="false">
      <c r="A196" s="240"/>
      <c r="B196" s="240"/>
      <c r="C196" s="240"/>
      <c r="D196" s="240"/>
      <c r="E196" s="240"/>
      <c r="F196" s="240"/>
    </row>
    <row r="197" customFormat="false" ht="14.25" hidden="false" customHeight="false" outlineLevel="0" collapsed="false">
      <c r="A197" s="240"/>
      <c r="B197" s="240"/>
      <c r="C197" s="240"/>
      <c r="D197" s="240"/>
      <c r="E197" s="240"/>
      <c r="F197" s="240"/>
    </row>
    <row r="198" customFormat="false" ht="14.25" hidden="false" customHeight="false" outlineLevel="0" collapsed="false">
      <c r="A198" s="240"/>
      <c r="B198" s="240"/>
      <c r="C198" s="240"/>
      <c r="D198" s="240"/>
      <c r="E198" s="240"/>
      <c r="F198" s="240"/>
    </row>
    <row r="199" customFormat="false" ht="14.25" hidden="false" customHeight="false" outlineLevel="0" collapsed="false">
      <c r="A199" s="240"/>
      <c r="B199" s="240"/>
      <c r="C199" s="240"/>
      <c r="D199" s="240"/>
      <c r="E199" s="240"/>
      <c r="F199" s="240"/>
    </row>
    <row r="200" customFormat="false" ht="14.25" hidden="false" customHeight="false" outlineLevel="0" collapsed="false">
      <c r="A200" s="240"/>
      <c r="B200" s="240"/>
      <c r="C200" s="240"/>
      <c r="D200" s="240"/>
      <c r="E200" s="240"/>
      <c r="F200" s="240"/>
    </row>
  </sheetData>
  <mergeCells count="23">
    <mergeCell ref="A1:M2"/>
    <mergeCell ref="A3:F3"/>
    <mergeCell ref="H3:M3"/>
    <mergeCell ref="A5:A6"/>
    <mergeCell ref="C5:C6"/>
    <mergeCell ref="D5:D6"/>
    <mergeCell ref="E5:E6"/>
    <mergeCell ref="F5:F6"/>
    <mergeCell ref="H5:H6"/>
    <mergeCell ref="J5:J6"/>
    <mergeCell ref="K5:K6"/>
    <mergeCell ref="L5:L6"/>
    <mergeCell ref="M5:M6"/>
    <mergeCell ref="A7:E7"/>
    <mergeCell ref="H7:L7"/>
    <mergeCell ref="A8:F8"/>
    <mergeCell ref="A9:F9"/>
    <mergeCell ref="A11:A12"/>
    <mergeCell ref="C11:C12"/>
    <mergeCell ref="D11:D12"/>
    <mergeCell ref="E11:E12"/>
    <mergeCell ref="F11:F12"/>
    <mergeCell ref="A13:E13"/>
  </mergeCells>
  <printOptions headings="false" gridLines="false" gridLinesSet="true" horizontalCentered="true" verticalCentered="true"/>
  <pageMargins left="0.39375" right="0.39375" top="0.39375" bottom="0.393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9" activeCellId="0" sqref="F9"/>
    </sheetView>
  </sheetViews>
  <sheetFormatPr defaultColWidth="8.59375" defaultRowHeight="13.8" zeroHeight="false" outlineLevelRow="0" outlineLevelCol="0"/>
  <cols>
    <col collapsed="false" customWidth="true" hidden="false" outlineLevel="0" max="1" min="1" style="0" width="12.87"/>
    <col collapsed="false" customWidth="true" hidden="false" outlineLevel="0" max="2" min="2" style="0" width="16.84"/>
    <col collapsed="false" customWidth="true" hidden="false" outlineLevel="0" max="3" min="3" style="0" width="13.8"/>
    <col collapsed="false" customWidth="true" hidden="false" outlineLevel="0" max="4" min="4" style="0" width="19.88"/>
    <col collapsed="false" customWidth="true" hidden="false" outlineLevel="0" max="5" min="5" style="0" width="13.42"/>
    <col collapsed="false" customWidth="true" hidden="false" outlineLevel="0" max="6" min="6" style="0" width="12.79"/>
    <col collapsed="false" customWidth="true" hidden="true" outlineLevel="0" max="7" min="7" style="0" width="1.27"/>
    <col collapsed="false" customWidth="false" hidden="true" outlineLevel="0" max="11" min="8" style="0" width="8.6"/>
    <col collapsed="false" customWidth="true" hidden="false" outlineLevel="0" max="1024" min="1024" style="0" width="10.5"/>
  </cols>
  <sheetData>
    <row r="1" customFormat="false" ht="13.8" hidden="false" customHeight="false" outlineLevel="0" collapsed="false">
      <c r="A1" s="246" t="s">
        <v>264</v>
      </c>
      <c r="B1" s="246"/>
      <c r="C1" s="246"/>
      <c r="D1" s="246"/>
      <c r="E1" s="246"/>
      <c r="F1" s="246"/>
      <c r="G1" s="247"/>
      <c r="H1" s="247"/>
      <c r="I1" s="247"/>
      <c r="J1" s="247"/>
      <c r="K1" s="247"/>
      <c r="L1" s="248"/>
    </row>
    <row r="2" customFormat="false" ht="13.8" hidden="false" customHeight="false" outlineLevel="0" collapsed="false">
      <c r="A2" s="246"/>
      <c r="B2" s="246"/>
      <c r="C2" s="246"/>
      <c r="D2" s="246"/>
      <c r="E2" s="246"/>
      <c r="F2" s="246"/>
      <c r="G2" s="249"/>
      <c r="H2" s="249"/>
      <c r="I2" s="249"/>
      <c r="J2" s="249"/>
      <c r="K2" s="249"/>
      <c r="L2" s="250"/>
    </row>
    <row r="3" customFormat="false" ht="13.8" hidden="false" customHeight="false" outlineLevel="0" collapsed="false">
      <c r="A3" s="224" t="s">
        <v>265</v>
      </c>
      <c r="B3" s="224"/>
      <c r="C3" s="224"/>
      <c r="D3" s="224"/>
      <c r="E3" s="224"/>
      <c r="F3" s="224"/>
    </row>
    <row r="4" customFormat="false" ht="38.25" hidden="false" customHeight="false" outlineLevel="0" collapsed="false">
      <c r="A4" s="227" t="s">
        <v>243</v>
      </c>
      <c r="B4" s="227" t="s">
        <v>244</v>
      </c>
      <c r="C4" s="227" t="s">
        <v>245</v>
      </c>
      <c r="D4" s="227" t="s">
        <v>246</v>
      </c>
      <c r="E4" s="227" t="s">
        <v>247</v>
      </c>
      <c r="F4" s="227" t="s">
        <v>248</v>
      </c>
    </row>
    <row r="5" customFormat="false" ht="13.8" hidden="false" customHeight="false" outlineLevel="0" collapsed="false">
      <c r="A5" s="229" t="s">
        <v>249</v>
      </c>
      <c r="B5" s="230" t="n">
        <v>1</v>
      </c>
      <c r="C5" s="231" t="n">
        <f aca="false">'Dimensionamento de Serventes'!F35/'Dimensionamento de Serventes'!G35</f>
        <v>0.5</v>
      </c>
      <c r="D5" s="232" t="n">
        <f aca="false">'Dimensionamento de Serventes'!E42</f>
        <v>1.0324059861607</v>
      </c>
      <c r="E5" s="233" t="n">
        <f aca="false">'Servente SEM Insalubridade'!F219</f>
        <v>4832.98199757889</v>
      </c>
      <c r="F5" s="233" t="n">
        <f aca="false">(B5/B6)*C5*D5*E5</f>
        <v>6.92999936848239</v>
      </c>
    </row>
    <row r="6" customFormat="false" ht="13.8" hidden="false" customHeight="false" outlineLevel="0" collapsed="false">
      <c r="A6" s="229"/>
      <c r="B6" s="235" t="n">
        <f aca="false">'Dimensionamento de Serventes'!E35</f>
        <v>360</v>
      </c>
      <c r="C6" s="231"/>
      <c r="D6" s="232"/>
      <c r="E6" s="233"/>
      <c r="F6" s="233"/>
    </row>
    <row r="7" customFormat="false" ht="13.8" hidden="false" customHeight="false" outlineLevel="0" collapsed="false">
      <c r="A7" s="236" t="s">
        <v>250</v>
      </c>
      <c r="B7" s="236"/>
      <c r="C7" s="236"/>
      <c r="D7" s="236"/>
      <c r="E7" s="236"/>
      <c r="F7" s="237" t="n">
        <f aca="false">SUM(F5)</f>
        <v>6.92999936848239</v>
      </c>
    </row>
  </sheetData>
  <mergeCells count="8">
    <mergeCell ref="A1:F2"/>
    <mergeCell ref="A3:F3"/>
    <mergeCell ref="A5:A6"/>
    <mergeCell ref="C5:C6"/>
    <mergeCell ref="D5:D6"/>
    <mergeCell ref="E5:E6"/>
    <mergeCell ref="F5:F6"/>
    <mergeCell ref="A7:E7"/>
  </mergeCells>
  <printOptions headings="false" gridLines="false" gridLinesSet="true" horizontalCentered="true" verticalCentered="true"/>
  <pageMargins left="0.39375" right="0.39375" top="0.39375" bottom="0.39375" header="0.511811023622047" footer="0.511811023622047"/>
  <pageSetup paperSize="9" scale="9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04"/>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D25" activeCellId="0" sqref="D25"/>
    </sheetView>
  </sheetViews>
  <sheetFormatPr defaultColWidth="8.6171875" defaultRowHeight="14.25" zeroHeight="false" outlineLevelRow="0" outlineLevelCol="0"/>
  <cols>
    <col collapsed="false" customWidth="true" hidden="false" outlineLevel="0" max="1" min="1" style="0" width="50.25"/>
    <col collapsed="false" customWidth="true" hidden="false" outlineLevel="0" max="2" min="2" style="0" width="12"/>
    <col collapsed="false" customWidth="true" hidden="false" outlineLevel="0" max="4" min="4" style="0" width="8.12"/>
    <col collapsed="false" customWidth="true" hidden="false" outlineLevel="0" max="5" min="5" style="0" width="14.13"/>
    <col collapsed="false" customWidth="true" hidden="false" outlineLevel="0" max="6" min="6" style="0" width="14.51"/>
    <col collapsed="false" customWidth="true" hidden="false" outlineLevel="0" max="7" min="7" style="0" width="16.13"/>
  </cols>
  <sheetData>
    <row r="1" customFormat="false" ht="14.25" hidden="false" customHeight="false" outlineLevel="0" collapsed="false">
      <c r="A1" s="251" t="s">
        <v>266</v>
      </c>
      <c r="B1" s="251"/>
      <c r="C1" s="251"/>
      <c r="D1" s="251"/>
      <c r="E1" s="251"/>
      <c r="F1" s="251"/>
      <c r="G1" s="251"/>
    </row>
    <row r="2" customFormat="false" ht="14.25" hidden="false" customHeight="false" outlineLevel="0" collapsed="false">
      <c r="A2" s="252" t="s">
        <v>4</v>
      </c>
      <c r="B2" s="252"/>
      <c r="C2" s="252"/>
      <c r="D2" s="252"/>
      <c r="E2" s="252"/>
      <c r="F2" s="252"/>
      <c r="G2" s="252"/>
    </row>
    <row r="3" customFormat="false" ht="28.35" hidden="false" customHeight="false" outlineLevel="0" collapsed="false">
      <c r="A3" s="253" t="s">
        <v>267</v>
      </c>
      <c r="B3" s="254" t="s">
        <v>268</v>
      </c>
      <c r="C3" s="254" t="s">
        <v>269</v>
      </c>
      <c r="D3" s="254" t="s">
        <v>270</v>
      </c>
      <c r="E3" s="255" t="s">
        <v>271</v>
      </c>
      <c r="F3" s="256" t="s">
        <v>272</v>
      </c>
      <c r="G3" s="252" t="s">
        <v>273</v>
      </c>
    </row>
    <row r="4" customFormat="false" ht="14.25" hidden="false" customHeight="false" outlineLevel="0" collapsed="false">
      <c r="A4" s="257" t="str">
        <f aca="false">'Dimensionamento de Serventes'!B10</f>
        <v>Pisos Acarpetados</v>
      </c>
      <c r="B4" s="258" t="n">
        <f aca="false">'Dimensionamento de Serventes'!I10</f>
        <v>290</v>
      </c>
      <c r="C4" s="259" t="n">
        <f aca="false">'PREÇO m² ÁREAS INTERNAS'!F7</f>
        <v>0.521379262832531</v>
      </c>
      <c r="D4" s="260" t="n">
        <v>12</v>
      </c>
      <c r="E4" s="259" t="n">
        <f aca="false">C4*D4</f>
        <v>6.25655115399037</v>
      </c>
      <c r="F4" s="261" t="n">
        <f aca="false">B4*E4</f>
        <v>1814.39983465721</v>
      </c>
      <c r="G4" s="262" t="n">
        <f aca="false">F4/12</f>
        <v>151.199986221434</v>
      </c>
    </row>
    <row r="5" customFormat="false" ht="14.25" hidden="false" customHeight="false" outlineLevel="0" collapsed="false">
      <c r="A5" s="257" t="str">
        <f aca="false">'Dimensionamento de Serventes'!B11</f>
        <v>Pisos Frios</v>
      </c>
      <c r="B5" s="258" t="n">
        <f aca="false">'Dimensionamento de Serventes'!I11</f>
        <v>1888</v>
      </c>
      <c r="C5" s="259" t="n">
        <f aca="false">'PREÇO m² ÁREAS INTERNAS'!M7</f>
        <v>6.23699943163416</v>
      </c>
      <c r="D5" s="260" t="n">
        <v>12</v>
      </c>
      <c r="E5" s="259" t="n">
        <f aca="false">C5*D5</f>
        <v>74.8439931796099</v>
      </c>
      <c r="F5" s="261" t="n">
        <f aca="false">B5*E5</f>
        <v>141305.459123103</v>
      </c>
      <c r="G5" s="262" t="n">
        <f aca="false">F5/12</f>
        <v>11775.4549269253</v>
      </c>
    </row>
    <row r="6" customFormat="false" ht="14.25" hidden="false" customHeight="false" outlineLevel="0" collapsed="false">
      <c r="A6" s="257" t="str">
        <f aca="false">'Dimensionamento de Serventes'!B12</f>
        <v>Laboratórios</v>
      </c>
      <c r="B6" s="258" t="n">
        <f aca="false">'Dimensionamento de Serventes'!I12</f>
        <v>468</v>
      </c>
      <c r="C6" s="259" t="n">
        <f aca="false">'PREÇO m² ÁREAS INTERNAS'!F13</f>
        <v>13.8599987369648</v>
      </c>
      <c r="D6" s="260" t="n">
        <v>12</v>
      </c>
      <c r="E6" s="259" t="n">
        <f aca="false">C6*D6</f>
        <v>166.319984843577</v>
      </c>
      <c r="F6" s="261" t="n">
        <f aca="false">B6*E6</f>
        <v>77837.7529067943</v>
      </c>
      <c r="G6" s="262" t="n">
        <f aca="false">F6/12</f>
        <v>6486.47940889952</v>
      </c>
    </row>
    <row r="7" customFormat="false" ht="14.25" hidden="false" customHeight="false" outlineLevel="0" collapsed="false">
      <c r="A7" s="257" t="str">
        <f aca="false">'Dimensionamento de Serventes'!B13</f>
        <v>Almoxarifado</v>
      </c>
      <c r="B7" s="258" t="n">
        <f aca="false">'Dimensionamento de Serventes'!I13</f>
        <v>25</v>
      </c>
      <c r="C7" s="259" t="n">
        <f aca="false">'PREÇO m² ÁREAS INTERNAS'!M13</f>
        <v>0.5561378803547</v>
      </c>
      <c r="D7" s="260" t="n">
        <v>12</v>
      </c>
      <c r="E7" s="259" t="n">
        <f aca="false">C7*D7</f>
        <v>6.6736545642564</v>
      </c>
      <c r="F7" s="261" t="n">
        <f aca="false">B7*E7</f>
        <v>166.84136410641</v>
      </c>
      <c r="G7" s="262" t="n">
        <f aca="false">F7/12</f>
        <v>13.9034470088675</v>
      </c>
    </row>
    <row r="8" customFormat="false" ht="14.25" hidden="false" customHeight="false" outlineLevel="0" collapsed="false">
      <c r="A8" s="257" t="str">
        <f aca="false">'Dimensionamento de Serventes'!B14</f>
        <v>Áreas com espaços livres – Saguão, hall e salão</v>
      </c>
      <c r="B8" s="258" t="n">
        <f aca="false">'Dimensionamento de Serventes'!I14</f>
        <v>734.94</v>
      </c>
      <c r="C8" s="259" t="n">
        <f aca="false">'PREÇO m² ÁREAS INTERNAS'!F19</f>
        <v>2.49479977265366</v>
      </c>
      <c r="D8" s="260" t="n">
        <v>12</v>
      </c>
      <c r="E8" s="259" t="n">
        <f aca="false">C8*D8</f>
        <v>29.9375972718439</v>
      </c>
      <c r="F8" s="261" t="n">
        <f aca="false">B8*E8</f>
        <v>22002.337738969</v>
      </c>
      <c r="G8" s="262" t="n">
        <f aca="false">F8/12</f>
        <v>1833.52814491408</v>
      </c>
    </row>
    <row r="9" customFormat="false" ht="14.25" hidden="false" customHeight="false" outlineLevel="0" collapsed="false">
      <c r="A9" s="257" t="str">
        <f aca="false">'Dimensionamento de Serventes'!B15</f>
        <v>Banheiros – Áreas insalubres</v>
      </c>
      <c r="B9" s="258" t="n">
        <f aca="false">'Dimensionamento de Serventes'!I15</f>
        <v>281</v>
      </c>
      <c r="C9" s="259" t="n">
        <f aca="false">'PREÇO m² ÁREAS INTERNAS'!M19</f>
        <v>21.5126090794292</v>
      </c>
      <c r="D9" s="260" t="n">
        <v>12</v>
      </c>
      <c r="E9" s="259" t="n">
        <f aca="false">C9*D9</f>
        <v>258.151308953151</v>
      </c>
      <c r="F9" s="261" t="n">
        <f aca="false">B9*E9</f>
        <v>72540.5178158354</v>
      </c>
      <c r="G9" s="262" t="n">
        <f aca="false">F9/12</f>
        <v>6045.04315131962</v>
      </c>
    </row>
    <row r="10" customFormat="false" ht="14.25" hidden="false" customHeight="false" outlineLevel="0" collapsed="false">
      <c r="A10" s="263" t="s">
        <v>274</v>
      </c>
      <c r="B10" s="263"/>
      <c r="C10" s="263"/>
      <c r="D10" s="263"/>
      <c r="E10" s="263"/>
      <c r="F10" s="264" t="n">
        <f aca="false">SUM(F4:F9)</f>
        <v>315667.308783466</v>
      </c>
      <c r="G10" s="265" t="n">
        <f aca="false">SUM(G4:G9)</f>
        <v>26305.6090652888</v>
      </c>
    </row>
    <row r="11" customFormat="false" ht="14.25" hidden="false" customHeight="false" outlineLevel="0" collapsed="false">
      <c r="A11" s="266" t="s">
        <v>33</v>
      </c>
      <c r="B11" s="266"/>
      <c r="C11" s="266"/>
      <c r="D11" s="266"/>
      <c r="E11" s="266"/>
      <c r="F11" s="266"/>
      <c r="G11" s="266"/>
    </row>
    <row r="12" customFormat="false" ht="28.35" hidden="false" customHeight="false" outlineLevel="0" collapsed="false">
      <c r="A12" s="267" t="s">
        <v>267</v>
      </c>
      <c r="B12" s="252" t="s">
        <v>268</v>
      </c>
      <c r="C12" s="252" t="s">
        <v>269</v>
      </c>
      <c r="D12" s="268" t="s">
        <v>270</v>
      </c>
      <c r="E12" s="269" t="s">
        <v>271</v>
      </c>
      <c r="F12" s="269" t="s">
        <v>272</v>
      </c>
      <c r="G12" s="270" t="s">
        <v>273</v>
      </c>
    </row>
    <row r="13" customFormat="false" ht="14.25" hidden="false" customHeight="false" outlineLevel="0" collapsed="false">
      <c r="A13" s="257" t="str">
        <f aca="false">'Dimensionamento de Serventes'!B20</f>
        <v>Pisos pavimentados adjacentes/contíguos às edificações</v>
      </c>
      <c r="B13" s="258" t="n">
        <f aca="false">'Dimensionamento de Serventes'!I20</f>
        <v>5568</v>
      </c>
      <c r="C13" s="259" t="n">
        <f aca="false">'PREÇO m² ÁREAS EXTERNAS'!F7</f>
        <v>1.08469555332768</v>
      </c>
      <c r="D13" s="260" t="n">
        <v>12</v>
      </c>
      <c r="E13" s="271" t="n">
        <f aca="false">C13*D13</f>
        <v>13.0163466399322</v>
      </c>
      <c r="F13" s="272" t="n">
        <f aca="false">B13*E13</f>
        <v>72475.0180911422</v>
      </c>
      <c r="G13" s="262" t="n">
        <f aca="false">F13/12</f>
        <v>6039.58484092852</v>
      </c>
    </row>
    <row r="14" customFormat="false" ht="14.25" hidden="false" customHeight="false" outlineLevel="0" collapsed="false">
      <c r="A14" s="257" t="str">
        <f aca="false">'Dimensionamento de Serventes'!B21</f>
        <v>Varrição de passeios e arruamentos</v>
      </c>
      <c r="B14" s="258" t="n">
        <f aca="false">'Dimensionamento de Serventes'!I21</f>
        <v>4612</v>
      </c>
      <c r="C14" s="259" t="n">
        <f aca="false">'PREÇO m² ÁREAS EXTERNAS'!M7</f>
        <v>0.104275852566506</v>
      </c>
      <c r="D14" s="260" t="n">
        <v>12</v>
      </c>
      <c r="E14" s="259" t="n">
        <f aca="false">C14*D14</f>
        <v>1.25131023079808</v>
      </c>
      <c r="F14" s="261" t="n">
        <f aca="false">B14*E14</f>
        <v>5771.04278444072</v>
      </c>
      <c r="G14" s="262" t="n">
        <f aca="false">F14/12</f>
        <v>480.920232036727</v>
      </c>
    </row>
    <row r="15" customFormat="false" ht="14.25" hidden="false" customHeight="false" outlineLevel="0" collapsed="false">
      <c r="A15" s="257" t="str">
        <f aca="false">'Dimensionamento de Serventes'!B22</f>
        <v>Pátios e áreas verdes com média frequência</v>
      </c>
      <c r="B15" s="258" t="n">
        <f aca="false">'Dimensionamento de Serventes'!I22</f>
        <v>1765</v>
      </c>
      <c r="C15" s="259" t="n">
        <f aca="false">'PREÇO m² ÁREAS EXTERNAS'!F13</f>
        <v>0.36269861762263</v>
      </c>
      <c r="D15" s="260" t="n">
        <v>12</v>
      </c>
      <c r="E15" s="259" t="n">
        <f aca="false">C15*D15</f>
        <v>4.35238341147157</v>
      </c>
      <c r="F15" s="261" t="n">
        <f aca="false">B15*E15</f>
        <v>7681.95672124731</v>
      </c>
      <c r="G15" s="262" t="n">
        <f aca="false">F15/12</f>
        <v>640.163060103943</v>
      </c>
    </row>
    <row r="16" customFormat="false" ht="14.25" hidden="false" customHeight="false" outlineLevel="0" collapsed="false">
      <c r="A16" s="257" t="str">
        <f aca="false">'Dimensionamento de Serventes'!B23</f>
        <v>Pátios e áreas verdes com baixa frequência</v>
      </c>
      <c r="B16" s="258" t="n">
        <f aca="false">'Dimensionamento de Serventes'!I23</f>
        <v>649</v>
      </c>
      <c r="C16" s="259" t="n">
        <f aca="false">'PREÇO m² ÁREAS EXTERNAS'!M13</f>
        <v>0.36269861762263</v>
      </c>
      <c r="D16" s="260" t="n">
        <v>12</v>
      </c>
      <c r="E16" s="259" t="n">
        <f aca="false">C16*D16</f>
        <v>4.35238341147157</v>
      </c>
      <c r="F16" s="261" t="n">
        <f aca="false">B16*E16</f>
        <v>2824.69683404505</v>
      </c>
      <c r="G16" s="262" t="n">
        <f aca="false">F16/12</f>
        <v>235.391402837087</v>
      </c>
    </row>
    <row r="17" customFormat="false" ht="14.25" hidden="false" customHeight="false" outlineLevel="0" collapsed="false">
      <c r="A17" s="263" t="s">
        <v>275</v>
      </c>
      <c r="B17" s="263"/>
      <c r="C17" s="263"/>
      <c r="D17" s="263"/>
      <c r="E17" s="263"/>
      <c r="F17" s="264" t="n">
        <f aca="false">SUM(F13:F16)</f>
        <v>88752.7144308753</v>
      </c>
      <c r="G17" s="265" t="n">
        <f aca="false">SUM(G13:G16)</f>
        <v>7396.05953590627</v>
      </c>
    </row>
    <row r="18" customFormat="false" ht="14.25" hidden="false" customHeight="false" outlineLevel="0" collapsed="false">
      <c r="A18" s="266" t="s">
        <v>276</v>
      </c>
      <c r="B18" s="266"/>
      <c r="C18" s="266"/>
      <c r="D18" s="266"/>
      <c r="E18" s="266"/>
      <c r="F18" s="266"/>
      <c r="G18" s="266"/>
    </row>
    <row r="19" customFormat="false" ht="28.35" hidden="false" customHeight="false" outlineLevel="0" collapsed="false">
      <c r="A19" s="267" t="s">
        <v>267</v>
      </c>
      <c r="B19" s="252" t="s">
        <v>268</v>
      </c>
      <c r="C19" s="252" t="s">
        <v>269</v>
      </c>
      <c r="D19" s="268" t="s">
        <v>270</v>
      </c>
      <c r="E19" s="269" t="s">
        <v>271</v>
      </c>
      <c r="F19" s="269" t="s">
        <v>272</v>
      </c>
      <c r="G19" s="270" t="s">
        <v>273</v>
      </c>
    </row>
    <row r="20" customFormat="false" ht="14.25" hidden="false" customHeight="false" outlineLevel="0" collapsed="false">
      <c r="A20" s="257" t="str">
        <f aca="false">'Dimensionamento de Serventes'!B28</f>
        <v>Face externa com exposição a situação de risco</v>
      </c>
      <c r="B20" s="258" t="n">
        <f aca="false">'Dimensionamento de Serventes'!I28</f>
        <v>137</v>
      </c>
      <c r="C20" s="259" t="n">
        <f aca="false">'ESQUADRIAS EXTERNAS'!F7</f>
        <v>3.20848777127712</v>
      </c>
      <c r="D20" s="260" t="n">
        <v>12</v>
      </c>
      <c r="E20" s="271" t="n">
        <f aca="false">C20*D20</f>
        <v>38.5018532553254</v>
      </c>
      <c r="F20" s="272" t="n">
        <f aca="false">B20*E20</f>
        <v>5274.75389597958</v>
      </c>
      <c r="G20" s="262" t="n">
        <f aca="false">F20/12</f>
        <v>439.562824664965</v>
      </c>
    </row>
    <row r="21" customFormat="false" ht="14.25" hidden="false" customHeight="false" outlineLevel="0" collapsed="false">
      <c r="A21" s="257" t="str">
        <f aca="false">'Dimensionamento de Serventes'!B29</f>
        <v>Face externa sem exposição a situação de risco</v>
      </c>
      <c r="B21" s="258" t="n">
        <f aca="false">'Dimensionamento de Serventes'!I29</f>
        <v>175</v>
      </c>
      <c r="C21" s="259" t="n">
        <f aca="false">'ESQUADRIAS EXTERNAS'!M7</f>
        <v>1.39034470088675</v>
      </c>
      <c r="D21" s="260" t="n">
        <v>12</v>
      </c>
      <c r="E21" s="271" t="n">
        <f aca="false">C21*D21</f>
        <v>16.684136410641</v>
      </c>
      <c r="F21" s="272" t="n">
        <f aca="false">B21*E21</f>
        <v>2919.72387186217</v>
      </c>
      <c r="G21" s="262" t="n">
        <f aca="false">F21/12</f>
        <v>243.310322655181</v>
      </c>
    </row>
    <row r="22" customFormat="false" ht="14.25" hidden="false" customHeight="false" outlineLevel="0" collapsed="false">
      <c r="A22" s="257" t="str">
        <f aca="false">'Dimensionamento de Serventes'!B30</f>
        <v>Face interna</v>
      </c>
      <c r="B22" s="258" t="n">
        <f aca="false">'Dimensionamento de Serventes'!I30</f>
        <v>329</v>
      </c>
      <c r="C22" s="259" t="n">
        <f aca="false">'ESQUADRIAS EXTERNAS'!F13</f>
        <v>1.39034470088675</v>
      </c>
      <c r="D22" s="260" t="n">
        <v>12</v>
      </c>
      <c r="E22" s="271" t="n">
        <f aca="false">C22*D22</f>
        <v>16.684136410641</v>
      </c>
      <c r="F22" s="272" t="n">
        <f aca="false">B22*E22</f>
        <v>5489.08087910089</v>
      </c>
      <c r="G22" s="262" t="n">
        <f aca="false">F22/12</f>
        <v>457.423406591741</v>
      </c>
    </row>
    <row r="23" customFormat="false" ht="14.25" hidden="false" customHeight="false" outlineLevel="0" collapsed="false">
      <c r="A23" s="263" t="s">
        <v>277</v>
      </c>
      <c r="B23" s="263"/>
      <c r="C23" s="263"/>
      <c r="D23" s="263"/>
      <c r="E23" s="263"/>
      <c r="F23" s="264" t="n">
        <f aca="false">SUM(F20:F22)</f>
        <v>13683.5586469426</v>
      </c>
      <c r="G23" s="265" t="n">
        <f aca="false">SUM(G20:G22)</f>
        <v>1140.29655391189</v>
      </c>
    </row>
    <row r="24" customFormat="false" ht="14.25" hidden="false" customHeight="false" outlineLevel="0" collapsed="false">
      <c r="A24" s="266" t="s">
        <v>49</v>
      </c>
      <c r="B24" s="266"/>
      <c r="C24" s="266"/>
      <c r="D24" s="266"/>
      <c r="E24" s="266"/>
      <c r="F24" s="266"/>
      <c r="G24" s="266"/>
    </row>
    <row r="25" customFormat="false" ht="28.35" hidden="false" customHeight="false" outlineLevel="0" collapsed="false">
      <c r="A25" s="267" t="s">
        <v>267</v>
      </c>
      <c r="B25" s="252" t="s">
        <v>268</v>
      </c>
      <c r="C25" s="252" t="s">
        <v>269</v>
      </c>
      <c r="D25" s="268" t="s">
        <v>270</v>
      </c>
      <c r="E25" s="269" t="s">
        <v>271</v>
      </c>
      <c r="F25" s="269" t="s">
        <v>272</v>
      </c>
      <c r="G25" s="270" t="s">
        <v>273</v>
      </c>
    </row>
    <row r="26" customFormat="false" ht="14.25" hidden="false" customHeight="false" outlineLevel="0" collapsed="false">
      <c r="A26" s="257" t="str">
        <f aca="false">'Dimensionamento de Serventes'!B35</f>
        <v>Áreas Hospitalares e Assemelhadas</v>
      </c>
      <c r="B26" s="258" t="n">
        <f aca="false">'Dimensionamento de Serventes'!I35</f>
        <v>29</v>
      </c>
      <c r="C26" s="259" t="n">
        <f aca="false">'HOSPITALARES E ASSEMELHADAS'!F7</f>
        <v>6.92999936848239</v>
      </c>
      <c r="D26" s="260" t="n">
        <v>12</v>
      </c>
      <c r="E26" s="271" t="n">
        <f aca="false">C26*D26</f>
        <v>83.1599924217887</v>
      </c>
      <c r="F26" s="272" t="n">
        <f aca="false">B26*E26</f>
        <v>2411.63978023187</v>
      </c>
      <c r="G26" s="262" t="n">
        <f aca="false">F26/12</f>
        <v>200.969981685989</v>
      </c>
    </row>
    <row r="27" customFormat="false" ht="14.25" hidden="false" customHeight="false" outlineLevel="0" collapsed="false">
      <c r="A27" s="263" t="s">
        <v>278</v>
      </c>
      <c r="B27" s="263"/>
      <c r="C27" s="263"/>
      <c r="D27" s="263"/>
      <c r="E27" s="263"/>
      <c r="F27" s="264" t="n">
        <f aca="false">F26</f>
        <v>2411.63978023187</v>
      </c>
      <c r="G27" s="265" t="n">
        <f aca="false">G26</f>
        <v>200.969981685989</v>
      </c>
    </row>
    <row r="28" customFormat="false" ht="14.25" hidden="false" customHeight="false" outlineLevel="0" collapsed="false">
      <c r="A28" s="273" t="s">
        <v>279</v>
      </c>
      <c r="B28" s="273"/>
      <c r="C28" s="273"/>
      <c r="D28" s="273"/>
      <c r="E28" s="273"/>
      <c r="F28" s="264" t="n">
        <f aca="false">F10+F17+F23+F27</f>
        <v>420515.221641515</v>
      </c>
      <c r="G28" s="274"/>
    </row>
    <row r="29" customFormat="false" ht="14.25" hidden="false" customHeight="false" outlineLevel="0" collapsed="false">
      <c r="A29" s="275" t="s">
        <v>280</v>
      </c>
      <c r="B29" s="275"/>
      <c r="C29" s="275"/>
      <c r="D29" s="275"/>
      <c r="E29" s="275"/>
      <c r="F29" s="276" t="n">
        <f aca="false">F28/2</f>
        <v>210257.610820758</v>
      </c>
      <c r="G29" s="274"/>
    </row>
    <row r="30" customFormat="false" ht="14.25" hidden="false" customHeight="false" outlineLevel="0" collapsed="false">
      <c r="A30" s="263" t="s">
        <v>281</v>
      </c>
      <c r="B30" s="263"/>
      <c r="C30" s="263"/>
      <c r="D30" s="263"/>
      <c r="E30" s="263"/>
      <c r="F30" s="277" t="n">
        <f aca="false">F29/6</f>
        <v>35042.935136793</v>
      </c>
      <c r="G30" s="265" t="n">
        <f aca="false">SUM(G10+G17+G23+G27)</f>
        <v>35042.935136793</v>
      </c>
    </row>
    <row r="31" customFormat="false" ht="14.25" hidden="false" customHeight="false" outlineLevel="0" collapsed="false">
      <c r="A31" s="278"/>
      <c r="B31" s="278"/>
      <c r="C31" s="278"/>
      <c r="D31" s="278"/>
      <c r="E31" s="278"/>
      <c r="F31" s="278"/>
      <c r="G31" s="278"/>
    </row>
    <row r="32" customFormat="false" ht="14.25" hidden="false" customHeight="false" outlineLevel="0" collapsed="false">
      <c r="A32" s="278"/>
      <c r="B32" s="278"/>
      <c r="C32" s="278"/>
      <c r="D32" s="278"/>
      <c r="E32" s="278"/>
      <c r="F32" s="278"/>
      <c r="G32" s="279"/>
    </row>
    <row r="33" customFormat="false" ht="14.25" hidden="false" customHeight="false" outlineLevel="0" collapsed="false">
      <c r="A33" s="278"/>
      <c r="B33" s="278"/>
      <c r="C33" s="278"/>
      <c r="D33" s="278"/>
      <c r="E33" s="278"/>
      <c r="F33" s="280"/>
      <c r="G33" s="281" t="n">
        <f aca="false">'Servente SEM Insalubridade'!G225+'Servente COM Insalubridade'!G226</f>
        <v>35042.935136793</v>
      </c>
    </row>
    <row r="34" customFormat="false" ht="14.25" hidden="false" customHeight="false" outlineLevel="0" collapsed="false">
      <c r="A34" s="278"/>
      <c r="B34" s="278"/>
      <c r="C34" s="278"/>
      <c r="D34" s="278"/>
      <c r="E34" s="278"/>
      <c r="F34" s="282"/>
      <c r="G34" s="282"/>
    </row>
    <row r="35" customFormat="false" ht="14.25" hidden="false" customHeight="false" outlineLevel="0" collapsed="false">
      <c r="A35" s="278"/>
      <c r="B35" s="278"/>
      <c r="C35" s="278"/>
      <c r="D35" s="278"/>
      <c r="E35" s="278"/>
      <c r="F35" s="278"/>
      <c r="G35" s="278"/>
    </row>
    <row r="36" customFormat="false" ht="14.25" hidden="false" customHeight="false" outlineLevel="0" collapsed="false">
      <c r="A36" s="278"/>
      <c r="B36" s="278"/>
      <c r="C36" s="278"/>
      <c r="D36" s="278"/>
      <c r="E36" s="278"/>
      <c r="F36" s="278"/>
      <c r="G36" s="278"/>
    </row>
    <row r="37" customFormat="false" ht="14.25" hidden="false" customHeight="false" outlineLevel="0" collapsed="false">
      <c r="A37" s="278"/>
      <c r="B37" s="278"/>
      <c r="C37" s="278"/>
      <c r="D37" s="278"/>
      <c r="E37" s="278"/>
      <c r="F37" s="278"/>
      <c r="G37" s="278"/>
    </row>
    <row r="38" customFormat="false" ht="14.25" hidden="false" customHeight="false" outlineLevel="0" collapsed="false">
      <c r="A38" s="278"/>
      <c r="B38" s="278"/>
      <c r="C38" s="278"/>
      <c r="D38" s="278"/>
      <c r="E38" s="278"/>
      <c r="F38" s="278"/>
      <c r="G38" s="278"/>
    </row>
    <row r="39" customFormat="false" ht="14.25" hidden="false" customHeight="false" outlineLevel="0" collapsed="false">
      <c r="A39" s="278"/>
      <c r="B39" s="278"/>
      <c r="C39" s="278"/>
      <c r="D39" s="278"/>
      <c r="E39" s="278"/>
      <c r="F39" s="278"/>
      <c r="G39" s="278"/>
    </row>
    <row r="40" customFormat="false" ht="14.25" hidden="false" customHeight="false" outlineLevel="0" collapsed="false">
      <c r="A40" s="278"/>
      <c r="B40" s="278"/>
      <c r="C40" s="278"/>
      <c r="D40" s="278"/>
      <c r="E40" s="278"/>
      <c r="F40" s="278"/>
      <c r="G40" s="278"/>
    </row>
    <row r="41" customFormat="false" ht="14.25" hidden="false" customHeight="false" outlineLevel="0" collapsed="false">
      <c r="A41" s="278"/>
      <c r="B41" s="278"/>
      <c r="C41" s="278"/>
      <c r="D41" s="278"/>
      <c r="E41" s="278"/>
      <c r="F41" s="278"/>
      <c r="G41" s="278"/>
    </row>
    <row r="42" customFormat="false" ht="14.25" hidden="false" customHeight="false" outlineLevel="0" collapsed="false">
      <c r="A42" s="278"/>
      <c r="B42" s="278"/>
      <c r="C42" s="278"/>
      <c r="D42" s="278"/>
      <c r="E42" s="278"/>
      <c r="F42" s="278"/>
      <c r="G42" s="278"/>
    </row>
    <row r="43" customFormat="false" ht="14.25" hidden="false" customHeight="false" outlineLevel="0" collapsed="false">
      <c r="A43" s="278"/>
      <c r="B43" s="278"/>
      <c r="C43" s="278"/>
      <c r="D43" s="278"/>
      <c r="E43" s="278"/>
      <c r="F43" s="278"/>
      <c r="G43" s="278"/>
    </row>
    <row r="44" customFormat="false" ht="14.25" hidden="false" customHeight="false" outlineLevel="0" collapsed="false">
      <c r="A44" s="278"/>
      <c r="B44" s="278"/>
      <c r="C44" s="278"/>
      <c r="D44" s="278"/>
      <c r="E44" s="278"/>
      <c r="F44" s="278"/>
      <c r="G44" s="278"/>
    </row>
    <row r="45" customFormat="false" ht="14.25" hidden="false" customHeight="false" outlineLevel="0" collapsed="false">
      <c r="A45" s="278"/>
      <c r="B45" s="278"/>
      <c r="C45" s="278"/>
      <c r="D45" s="278"/>
      <c r="E45" s="278"/>
      <c r="F45" s="278"/>
      <c r="G45" s="278"/>
    </row>
    <row r="46" customFormat="false" ht="14.25" hidden="false" customHeight="false" outlineLevel="0" collapsed="false">
      <c r="A46" s="278"/>
      <c r="B46" s="278"/>
      <c r="C46" s="278"/>
      <c r="D46" s="278"/>
      <c r="E46" s="278"/>
      <c r="F46" s="278"/>
      <c r="G46" s="278"/>
    </row>
    <row r="47" customFormat="false" ht="14.25" hidden="false" customHeight="false" outlineLevel="0" collapsed="false">
      <c r="A47" s="278"/>
      <c r="B47" s="278"/>
      <c r="C47" s="278"/>
      <c r="D47" s="278"/>
      <c r="E47" s="278"/>
      <c r="F47" s="278"/>
      <c r="G47" s="278"/>
    </row>
    <row r="48" customFormat="false" ht="14.25" hidden="false" customHeight="false" outlineLevel="0" collapsed="false">
      <c r="A48" s="278"/>
      <c r="B48" s="278"/>
      <c r="C48" s="278"/>
      <c r="D48" s="278"/>
      <c r="E48" s="278"/>
      <c r="F48" s="278"/>
      <c r="G48" s="278"/>
    </row>
    <row r="49" customFormat="false" ht="14.25" hidden="false" customHeight="false" outlineLevel="0" collapsed="false">
      <c r="A49" s="278"/>
      <c r="B49" s="278"/>
      <c r="C49" s="278"/>
      <c r="D49" s="278"/>
      <c r="E49" s="278"/>
      <c r="F49" s="278"/>
      <c r="G49" s="278"/>
    </row>
    <row r="50" customFormat="false" ht="14.25" hidden="false" customHeight="false" outlineLevel="0" collapsed="false">
      <c r="A50" s="278"/>
      <c r="B50" s="278"/>
      <c r="C50" s="278"/>
      <c r="D50" s="278"/>
      <c r="E50" s="278"/>
      <c r="F50" s="278"/>
      <c r="G50" s="278"/>
    </row>
    <row r="51" customFormat="false" ht="14.25" hidden="false" customHeight="false" outlineLevel="0" collapsed="false">
      <c r="A51" s="278"/>
      <c r="B51" s="278"/>
      <c r="C51" s="278"/>
      <c r="D51" s="278"/>
      <c r="E51" s="278"/>
      <c r="F51" s="278"/>
      <c r="G51" s="278"/>
    </row>
    <row r="52" customFormat="false" ht="14.25" hidden="false" customHeight="false" outlineLevel="0" collapsed="false">
      <c r="A52" s="278"/>
      <c r="B52" s="278"/>
      <c r="C52" s="278"/>
      <c r="D52" s="278"/>
      <c r="E52" s="278"/>
      <c r="F52" s="278"/>
      <c r="G52" s="278"/>
    </row>
    <row r="53" customFormat="false" ht="14.25" hidden="false" customHeight="false" outlineLevel="0" collapsed="false">
      <c r="A53" s="278"/>
      <c r="B53" s="278"/>
      <c r="C53" s="278"/>
      <c r="D53" s="278"/>
      <c r="E53" s="278"/>
      <c r="F53" s="278"/>
      <c r="G53" s="278"/>
    </row>
    <row r="54" customFormat="false" ht="14.25" hidden="false" customHeight="false" outlineLevel="0" collapsed="false">
      <c r="A54" s="278"/>
      <c r="B54" s="278"/>
      <c r="C54" s="278"/>
      <c r="D54" s="278"/>
      <c r="E54" s="278"/>
      <c r="F54" s="278"/>
      <c r="G54" s="278"/>
    </row>
    <row r="55" customFormat="false" ht="14.25" hidden="false" customHeight="false" outlineLevel="0" collapsed="false">
      <c r="A55" s="278"/>
      <c r="B55" s="278"/>
      <c r="C55" s="278"/>
      <c r="D55" s="278"/>
      <c r="E55" s="278"/>
      <c r="F55" s="278"/>
      <c r="G55" s="278"/>
    </row>
    <row r="56" customFormat="false" ht="14.25" hidden="false" customHeight="false" outlineLevel="0" collapsed="false">
      <c r="A56" s="278"/>
      <c r="B56" s="278"/>
      <c r="C56" s="278"/>
      <c r="D56" s="278"/>
      <c r="E56" s="278"/>
      <c r="F56" s="278"/>
      <c r="G56" s="278"/>
    </row>
    <row r="57" customFormat="false" ht="14.25" hidden="false" customHeight="false" outlineLevel="0" collapsed="false">
      <c r="A57" s="278"/>
      <c r="B57" s="278"/>
      <c r="C57" s="278"/>
      <c r="D57" s="278"/>
      <c r="E57" s="278"/>
      <c r="F57" s="278"/>
      <c r="G57" s="278"/>
    </row>
    <row r="58" customFormat="false" ht="14.25" hidden="false" customHeight="false" outlineLevel="0" collapsed="false">
      <c r="A58" s="278"/>
      <c r="B58" s="278"/>
      <c r="C58" s="278"/>
      <c r="D58" s="278"/>
      <c r="E58" s="278"/>
      <c r="F58" s="278"/>
      <c r="G58" s="278"/>
    </row>
    <row r="59" customFormat="false" ht="14.25" hidden="false" customHeight="false" outlineLevel="0" collapsed="false">
      <c r="A59" s="278"/>
      <c r="B59" s="278"/>
      <c r="C59" s="278"/>
      <c r="D59" s="278"/>
      <c r="E59" s="278"/>
      <c r="F59" s="278"/>
      <c r="G59" s="278"/>
    </row>
    <row r="60" customFormat="false" ht="14.25" hidden="false" customHeight="false" outlineLevel="0" collapsed="false">
      <c r="A60" s="278"/>
      <c r="B60" s="278"/>
      <c r="C60" s="278"/>
      <c r="D60" s="278"/>
      <c r="E60" s="278"/>
      <c r="F60" s="278"/>
      <c r="G60" s="278"/>
    </row>
    <row r="61" customFormat="false" ht="14.25" hidden="false" customHeight="false" outlineLevel="0" collapsed="false">
      <c r="A61" s="278"/>
      <c r="B61" s="278"/>
      <c r="C61" s="278"/>
      <c r="D61" s="278"/>
      <c r="E61" s="278"/>
      <c r="F61" s="278"/>
      <c r="G61" s="278"/>
    </row>
    <row r="62" customFormat="false" ht="14.25" hidden="false" customHeight="false" outlineLevel="0" collapsed="false">
      <c r="A62" s="278"/>
      <c r="B62" s="278"/>
      <c r="C62" s="278"/>
      <c r="D62" s="278"/>
      <c r="E62" s="278"/>
      <c r="F62" s="278"/>
      <c r="G62" s="278"/>
    </row>
    <row r="63" customFormat="false" ht="14.25" hidden="false" customHeight="false" outlineLevel="0" collapsed="false">
      <c r="A63" s="278"/>
      <c r="B63" s="278"/>
      <c r="C63" s="278"/>
      <c r="D63" s="278"/>
      <c r="E63" s="278"/>
      <c r="F63" s="278"/>
      <c r="G63" s="278"/>
    </row>
    <row r="64" customFormat="false" ht="14.25" hidden="false" customHeight="false" outlineLevel="0" collapsed="false">
      <c r="A64" s="278"/>
      <c r="B64" s="278"/>
      <c r="C64" s="278"/>
      <c r="D64" s="278"/>
      <c r="E64" s="278"/>
      <c r="F64" s="278"/>
      <c r="G64" s="278"/>
    </row>
    <row r="65" customFormat="false" ht="14.25" hidden="false" customHeight="false" outlineLevel="0" collapsed="false">
      <c r="A65" s="278"/>
      <c r="B65" s="278"/>
      <c r="C65" s="278"/>
      <c r="D65" s="278"/>
      <c r="E65" s="278"/>
      <c r="F65" s="278"/>
      <c r="G65" s="278"/>
    </row>
    <row r="66" customFormat="false" ht="14.25" hidden="false" customHeight="false" outlineLevel="0" collapsed="false">
      <c r="A66" s="278"/>
      <c r="B66" s="278"/>
      <c r="C66" s="278"/>
      <c r="D66" s="278"/>
      <c r="E66" s="278"/>
      <c r="F66" s="278"/>
      <c r="G66" s="278"/>
    </row>
    <row r="67" customFormat="false" ht="14.25" hidden="false" customHeight="false" outlineLevel="0" collapsed="false">
      <c r="A67" s="278"/>
      <c r="B67" s="278"/>
      <c r="C67" s="278"/>
      <c r="D67" s="278"/>
      <c r="E67" s="278"/>
      <c r="F67" s="278"/>
      <c r="G67" s="278"/>
    </row>
    <row r="68" customFormat="false" ht="14.25" hidden="false" customHeight="false" outlineLevel="0" collapsed="false">
      <c r="A68" s="278"/>
      <c r="B68" s="278"/>
      <c r="C68" s="278"/>
      <c r="D68" s="278"/>
      <c r="E68" s="278"/>
      <c r="F68" s="278"/>
      <c r="G68" s="278"/>
    </row>
    <row r="69" customFormat="false" ht="14.25" hidden="false" customHeight="false" outlineLevel="0" collapsed="false">
      <c r="A69" s="278"/>
      <c r="B69" s="278"/>
      <c r="C69" s="278"/>
      <c r="D69" s="278"/>
      <c r="E69" s="278"/>
      <c r="F69" s="278"/>
      <c r="G69" s="278"/>
    </row>
    <row r="70" customFormat="false" ht="14.25" hidden="false" customHeight="false" outlineLevel="0" collapsed="false">
      <c r="A70" s="278"/>
      <c r="B70" s="278"/>
      <c r="C70" s="278"/>
      <c r="D70" s="278"/>
      <c r="E70" s="278"/>
      <c r="F70" s="278"/>
      <c r="G70" s="278"/>
    </row>
    <row r="71" customFormat="false" ht="14.25" hidden="false" customHeight="false" outlineLevel="0" collapsed="false">
      <c r="A71" s="278"/>
      <c r="B71" s="278"/>
      <c r="C71" s="278"/>
      <c r="D71" s="278"/>
      <c r="E71" s="278"/>
      <c r="F71" s="278"/>
      <c r="G71" s="278"/>
    </row>
    <row r="72" customFormat="false" ht="14.25" hidden="false" customHeight="false" outlineLevel="0" collapsed="false">
      <c r="A72" s="278"/>
      <c r="B72" s="278"/>
      <c r="C72" s="278"/>
      <c r="D72" s="278"/>
      <c r="E72" s="278"/>
      <c r="F72" s="278"/>
      <c r="G72" s="278"/>
    </row>
    <row r="73" customFormat="false" ht="14.25" hidden="false" customHeight="false" outlineLevel="0" collapsed="false">
      <c r="A73" s="278"/>
      <c r="B73" s="278"/>
      <c r="C73" s="278"/>
      <c r="D73" s="278"/>
      <c r="E73" s="278"/>
      <c r="F73" s="278"/>
      <c r="G73" s="278"/>
    </row>
    <row r="74" customFormat="false" ht="14.25" hidden="false" customHeight="false" outlineLevel="0" collapsed="false">
      <c r="A74" s="278"/>
      <c r="B74" s="278"/>
      <c r="C74" s="278"/>
      <c r="D74" s="278"/>
      <c r="E74" s="278"/>
      <c r="F74" s="278"/>
      <c r="G74" s="278"/>
    </row>
    <row r="75" customFormat="false" ht="14.25" hidden="false" customHeight="false" outlineLevel="0" collapsed="false">
      <c r="A75" s="278"/>
      <c r="B75" s="278"/>
      <c r="C75" s="278"/>
      <c r="D75" s="278"/>
      <c r="E75" s="278"/>
      <c r="F75" s="278"/>
      <c r="G75" s="278"/>
    </row>
    <row r="76" customFormat="false" ht="14.25" hidden="false" customHeight="false" outlineLevel="0" collapsed="false">
      <c r="A76" s="278"/>
      <c r="B76" s="278"/>
      <c r="C76" s="278"/>
      <c r="D76" s="278"/>
      <c r="E76" s="278"/>
      <c r="F76" s="278"/>
      <c r="G76" s="278"/>
    </row>
    <row r="77" customFormat="false" ht="14.25" hidden="false" customHeight="false" outlineLevel="0" collapsed="false">
      <c r="A77" s="278"/>
      <c r="B77" s="278"/>
      <c r="C77" s="278"/>
      <c r="D77" s="278"/>
      <c r="E77" s="278"/>
      <c r="F77" s="278"/>
      <c r="G77" s="278"/>
    </row>
    <row r="78" customFormat="false" ht="14.25" hidden="false" customHeight="false" outlineLevel="0" collapsed="false">
      <c r="A78" s="278"/>
      <c r="B78" s="278"/>
      <c r="C78" s="278"/>
      <c r="D78" s="278"/>
      <c r="E78" s="278"/>
      <c r="F78" s="278"/>
      <c r="G78" s="278"/>
    </row>
    <row r="79" customFormat="false" ht="14.25" hidden="false" customHeight="false" outlineLevel="0" collapsed="false">
      <c r="A79" s="278"/>
      <c r="B79" s="278"/>
      <c r="C79" s="278"/>
      <c r="D79" s="278"/>
      <c r="E79" s="278"/>
      <c r="F79" s="278"/>
      <c r="G79" s="278"/>
    </row>
    <row r="80" customFormat="false" ht="14.25" hidden="false" customHeight="false" outlineLevel="0" collapsed="false">
      <c r="A80" s="278"/>
      <c r="B80" s="278"/>
      <c r="C80" s="278"/>
      <c r="D80" s="278"/>
      <c r="E80" s="278"/>
      <c r="F80" s="278"/>
      <c r="G80" s="278"/>
    </row>
    <row r="81" customFormat="false" ht="14.25" hidden="false" customHeight="false" outlineLevel="0" collapsed="false">
      <c r="A81" s="278"/>
      <c r="B81" s="278"/>
      <c r="C81" s="278"/>
      <c r="D81" s="278"/>
      <c r="E81" s="278"/>
      <c r="F81" s="278"/>
      <c r="G81" s="278"/>
    </row>
    <row r="82" customFormat="false" ht="14.25" hidden="false" customHeight="false" outlineLevel="0" collapsed="false">
      <c r="A82" s="278"/>
      <c r="B82" s="278"/>
      <c r="C82" s="278"/>
      <c r="D82" s="278"/>
      <c r="E82" s="278"/>
      <c r="F82" s="278"/>
      <c r="G82" s="278"/>
    </row>
    <row r="83" customFormat="false" ht="14.25" hidden="false" customHeight="false" outlineLevel="0" collapsed="false">
      <c r="A83" s="278"/>
      <c r="B83" s="278"/>
      <c r="C83" s="278"/>
      <c r="D83" s="278"/>
      <c r="E83" s="278"/>
      <c r="F83" s="278"/>
      <c r="G83" s="278"/>
    </row>
    <row r="84" customFormat="false" ht="14.25" hidden="false" customHeight="false" outlineLevel="0" collapsed="false">
      <c r="A84" s="278"/>
      <c r="B84" s="278"/>
      <c r="C84" s="278"/>
      <c r="D84" s="278"/>
      <c r="E84" s="278"/>
      <c r="F84" s="278"/>
      <c r="G84" s="278"/>
    </row>
    <row r="85" customFormat="false" ht="14.25" hidden="false" customHeight="false" outlineLevel="0" collapsed="false">
      <c r="A85" s="278"/>
      <c r="B85" s="278"/>
      <c r="C85" s="278"/>
      <c r="D85" s="278"/>
      <c r="E85" s="278"/>
      <c r="F85" s="278"/>
      <c r="G85" s="278"/>
    </row>
    <row r="86" customFormat="false" ht="14.25" hidden="false" customHeight="false" outlineLevel="0" collapsed="false">
      <c r="A86" s="278"/>
      <c r="B86" s="278"/>
      <c r="C86" s="278"/>
      <c r="D86" s="278"/>
      <c r="E86" s="278"/>
      <c r="F86" s="278"/>
      <c r="G86" s="278"/>
    </row>
    <row r="87" customFormat="false" ht="14.25" hidden="false" customHeight="false" outlineLevel="0" collapsed="false">
      <c r="A87" s="278"/>
      <c r="B87" s="278"/>
      <c r="C87" s="278"/>
      <c r="D87" s="278"/>
      <c r="E87" s="278"/>
      <c r="F87" s="278"/>
      <c r="G87" s="278"/>
    </row>
    <row r="88" customFormat="false" ht="14.25" hidden="false" customHeight="false" outlineLevel="0" collapsed="false">
      <c r="A88" s="278"/>
      <c r="B88" s="278"/>
      <c r="C88" s="278"/>
      <c r="D88" s="278"/>
      <c r="E88" s="278"/>
      <c r="F88" s="278"/>
      <c r="G88" s="278"/>
    </row>
    <row r="89" customFormat="false" ht="14.25" hidden="false" customHeight="false" outlineLevel="0" collapsed="false">
      <c r="A89" s="278"/>
      <c r="B89" s="278"/>
      <c r="C89" s="278"/>
      <c r="D89" s="278"/>
      <c r="E89" s="278"/>
      <c r="F89" s="278"/>
      <c r="G89" s="278"/>
    </row>
    <row r="90" customFormat="false" ht="14.25" hidden="false" customHeight="false" outlineLevel="0" collapsed="false">
      <c r="A90" s="278"/>
      <c r="B90" s="278"/>
      <c r="C90" s="278"/>
      <c r="D90" s="278"/>
      <c r="E90" s="278"/>
      <c r="F90" s="278"/>
      <c r="G90" s="278"/>
    </row>
    <row r="91" customFormat="false" ht="14.25" hidden="false" customHeight="false" outlineLevel="0" collapsed="false">
      <c r="A91" s="278"/>
      <c r="B91" s="278"/>
      <c r="C91" s="278"/>
      <c r="D91" s="278"/>
      <c r="E91" s="278"/>
      <c r="F91" s="278"/>
      <c r="G91" s="278"/>
    </row>
    <row r="92" customFormat="false" ht="14.25" hidden="false" customHeight="false" outlineLevel="0" collapsed="false">
      <c r="A92" s="278"/>
      <c r="B92" s="278"/>
      <c r="C92" s="278"/>
      <c r="D92" s="278"/>
      <c r="E92" s="278"/>
      <c r="F92" s="278"/>
      <c r="G92" s="278"/>
    </row>
    <row r="93" customFormat="false" ht="14.25" hidden="false" customHeight="false" outlineLevel="0" collapsed="false">
      <c r="A93" s="278"/>
      <c r="B93" s="278"/>
      <c r="C93" s="278"/>
      <c r="D93" s="278"/>
      <c r="E93" s="278"/>
      <c r="F93" s="278"/>
      <c r="G93" s="278"/>
    </row>
    <row r="94" customFormat="false" ht="14.25" hidden="false" customHeight="false" outlineLevel="0" collapsed="false">
      <c r="A94" s="278"/>
      <c r="B94" s="278"/>
      <c r="C94" s="278"/>
      <c r="D94" s="278"/>
      <c r="E94" s="278"/>
      <c r="F94" s="278"/>
      <c r="G94" s="278"/>
    </row>
    <row r="95" customFormat="false" ht="14.25" hidden="false" customHeight="false" outlineLevel="0" collapsed="false">
      <c r="A95" s="278"/>
      <c r="B95" s="278"/>
      <c r="C95" s="278"/>
      <c r="D95" s="278"/>
      <c r="E95" s="278"/>
      <c r="F95" s="278"/>
      <c r="G95" s="278"/>
    </row>
    <row r="96" customFormat="false" ht="14.25" hidden="false" customHeight="false" outlineLevel="0" collapsed="false">
      <c r="A96" s="278"/>
      <c r="B96" s="278"/>
      <c r="C96" s="278"/>
      <c r="D96" s="278"/>
      <c r="E96" s="278"/>
      <c r="F96" s="278"/>
      <c r="G96" s="278"/>
    </row>
    <row r="97" customFormat="false" ht="14.25" hidden="false" customHeight="false" outlineLevel="0" collapsed="false">
      <c r="A97" s="278"/>
      <c r="B97" s="278"/>
      <c r="C97" s="278"/>
      <c r="D97" s="278"/>
      <c r="E97" s="278"/>
      <c r="F97" s="278"/>
      <c r="G97" s="278"/>
    </row>
    <row r="98" customFormat="false" ht="14.25" hidden="false" customHeight="false" outlineLevel="0" collapsed="false">
      <c r="A98" s="278"/>
      <c r="B98" s="278"/>
      <c r="C98" s="278"/>
      <c r="D98" s="278"/>
      <c r="E98" s="278"/>
      <c r="F98" s="278"/>
      <c r="G98" s="278"/>
    </row>
    <row r="99" customFormat="false" ht="14.25" hidden="false" customHeight="false" outlineLevel="0" collapsed="false">
      <c r="A99" s="278"/>
      <c r="B99" s="278"/>
      <c r="C99" s="278"/>
      <c r="D99" s="278"/>
      <c r="E99" s="278"/>
      <c r="F99" s="278"/>
      <c r="G99" s="278"/>
    </row>
    <row r="100" customFormat="false" ht="14.25" hidden="false" customHeight="false" outlineLevel="0" collapsed="false">
      <c r="A100" s="278"/>
      <c r="B100" s="278"/>
      <c r="C100" s="278"/>
      <c r="D100" s="278"/>
      <c r="E100" s="278"/>
      <c r="F100" s="278"/>
      <c r="G100" s="278"/>
    </row>
    <row r="101" customFormat="false" ht="14.25" hidden="false" customHeight="false" outlineLevel="0" collapsed="false">
      <c r="A101" s="278"/>
      <c r="B101" s="278"/>
      <c r="C101" s="278"/>
      <c r="D101" s="278"/>
      <c r="E101" s="278"/>
      <c r="F101" s="278"/>
      <c r="G101" s="278"/>
    </row>
    <row r="102" customFormat="false" ht="14.25" hidden="false" customHeight="false" outlineLevel="0" collapsed="false">
      <c r="A102" s="278"/>
      <c r="B102" s="278"/>
      <c r="C102" s="278"/>
      <c r="D102" s="278"/>
      <c r="E102" s="278"/>
      <c r="F102" s="278"/>
      <c r="G102" s="278"/>
    </row>
    <row r="103" customFormat="false" ht="14.25" hidden="false" customHeight="false" outlineLevel="0" collapsed="false">
      <c r="A103" s="278"/>
      <c r="B103" s="278"/>
      <c r="C103" s="278"/>
      <c r="D103" s="278"/>
      <c r="E103" s="278"/>
      <c r="F103" s="278"/>
      <c r="G103" s="278"/>
    </row>
    <row r="104" customFormat="false" ht="14.25" hidden="false" customHeight="false" outlineLevel="0" collapsed="false">
      <c r="A104" s="278"/>
      <c r="B104" s="278"/>
      <c r="C104" s="278"/>
      <c r="D104" s="278"/>
      <c r="E104" s="278"/>
      <c r="F104" s="278"/>
      <c r="G104" s="278"/>
    </row>
    <row r="105" customFormat="false" ht="14.25" hidden="false" customHeight="false" outlineLevel="0" collapsed="false">
      <c r="A105" s="278"/>
      <c r="B105" s="278"/>
      <c r="C105" s="278"/>
      <c r="D105" s="278"/>
      <c r="E105" s="278"/>
      <c r="F105" s="278"/>
      <c r="G105" s="278"/>
    </row>
    <row r="106" customFormat="false" ht="14.25" hidden="false" customHeight="false" outlineLevel="0" collapsed="false">
      <c r="A106" s="278"/>
      <c r="B106" s="278"/>
      <c r="C106" s="278"/>
      <c r="D106" s="278"/>
      <c r="E106" s="278"/>
      <c r="F106" s="278"/>
      <c r="G106" s="278"/>
    </row>
    <row r="107" customFormat="false" ht="14.25" hidden="false" customHeight="false" outlineLevel="0" collapsed="false">
      <c r="A107" s="278"/>
      <c r="B107" s="278"/>
      <c r="C107" s="278"/>
      <c r="D107" s="278"/>
      <c r="E107" s="278"/>
      <c r="F107" s="278"/>
      <c r="G107" s="278"/>
    </row>
    <row r="108" customFormat="false" ht="14.25" hidden="false" customHeight="false" outlineLevel="0" collapsed="false">
      <c r="A108" s="278"/>
      <c r="B108" s="278"/>
      <c r="C108" s="278"/>
      <c r="D108" s="278"/>
      <c r="E108" s="278"/>
      <c r="F108" s="278"/>
      <c r="G108" s="278"/>
    </row>
    <row r="109" customFormat="false" ht="14.25" hidden="false" customHeight="false" outlineLevel="0" collapsed="false">
      <c r="A109" s="278"/>
      <c r="B109" s="278"/>
      <c r="C109" s="278"/>
      <c r="D109" s="278"/>
      <c r="E109" s="278"/>
      <c r="F109" s="278"/>
      <c r="G109" s="278"/>
    </row>
    <row r="110" customFormat="false" ht="14.25" hidden="false" customHeight="false" outlineLevel="0" collapsed="false">
      <c r="A110" s="278"/>
      <c r="B110" s="278"/>
      <c r="C110" s="278"/>
      <c r="D110" s="278"/>
      <c r="E110" s="278"/>
      <c r="F110" s="278"/>
      <c r="G110" s="278"/>
    </row>
    <row r="111" customFormat="false" ht="14.25" hidden="false" customHeight="false" outlineLevel="0" collapsed="false">
      <c r="A111" s="278"/>
      <c r="B111" s="278"/>
      <c r="C111" s="278"/>
      <c r="D111" s="278"/>
      <c r="E111" s="278"/>
      <c r="F111" s="278"/>
      <c r="G111" s="278"/>
    </row>
    <row r="112" customFormat="false" ht="14.25" hidden="false" customHeight="false" outlineLevel="0" collapsed="false">
      <c r="A112" s="278"/>
      <c r="B112" s="278"/>
      <c r="C112" s="278"/>
      <c r="D112" s="278"/>
      <c r="E112" s="278"/>
      <c r="F112" s="278"/>
      <c r="G112" s="278"/>
    </row>
    <row r="113" customFormat="false" ht="14.25" hidden="false" customHeight="false" outlineLevel="0" collapsed="false">
      <c r="A113" s="278"/>
      <c r="B113" s="278"/>
      <c r="C113" s="278"/>
      <c r="D113" s="278"/>
      <c r="E113" s="278"/>
      <c r="F113" s="278"/>
      <c r="G113" s="278"/>
    </row>
    <row r="114" customFormat="false" ht="14.25" hidden="false" customHeight="false" outlineLevel="0" collapsed="false">
      <c r="A114" s="278"/>
      <c r="B114" s="278"/>
      <c r="C114" s="278"/>
      <c r="D114" s="278"/>
      <c r="E114" s="278"/>
      <c r="F114" s="278"/>
      <c r="G114" s="278"/>
    </row>
    <row r="115" customFormat="false" ht="14.25" hidden="false" customHeight="false" outlineLevel="0" collapsed="false">
      <c r="A115" s="278"/>
      <c r="B115" s="278"/>
      <c r="C115" s="278"/>
      <c r="D115" s="278"/>
      <c r="E115" s="278"/>
      <c r="F115" s="278"/>
      <c r="G115" s="278"/>
    </row>
    <row r="116" customFormat="false" ht="14.25" hidden="false" customHeight="false" outlineLevel="0" collapsed="false">
      <c r="A116" s="278"/>
      <c r="B116" s="278"/>
      <c r="C116" s="278"/>
      <c r="D116" s="278"/>
      <c r="E116" s="278"/>
      <c r="F116" s="278"/>
      <c r="G116" s="278"/>
    </row>
    <row r="117" customFormat="false" ht="14.25" hidden="false" customHeight="false" outlineLevel="0" collapsed="false">
      <c r="A117" s="278"/>
      <c r="B117" s="278"/>
      <c r="C117" s="278"/>
      <c r="D117" s="278"/>
      <c r="E117" s="278"/>
      <c r="F117" s="278"/>
      <c r="G117" s="278"/>
    </row>
    <row r="118" customFormat="false" ht="14.25" hidden="false" customHeight="false" outlineLevel="0" collapsed="false">
      <c r="A118" s="278"/>
      <c r="B118" s="278"/>
      <c r="C118" s="278"/>
      <c r="D118" s="278"/>
      <c r="E118" s="278"/>
      <c r="F118" s="278"/>
      <c r="G118" s="278"/>
    </row>
    <row r="119" customFormat="false" ht="14.25" hidden="false" customHeight="false" outlineLevel="0" collapsed="false">
      <c r="A119" s="278"/>
      <c r="B119" s="278"/>
      <c r="C119" s="278"/>
      <c r="D119" s="278"/>
      <c r="E119" s="278"/>
      <c r="F119" s="278"/>
      <c r="G119" s="278"/>
    </row>
    <row r="120" customFormat="false" ht="14.25" hidden="false" customHeight="false" outlineLevel="0" collapsed="false">
      <c r="A120" s="278"/>
      <c r="B120" s="278"/>
      <c r="C120" s="278"/>
      <c r="D120" s="278"/>
      <c r="E120" s="278"/>
      <c r="F120" s="278"/>
      <c r="G120" s="278"/>
    </row>
    <row r="121" customFormat="false" ht="14.25" hidden="false" customHeight="false" outlineLevel="0" collapsed="false">
      <c r="A121" s="278"/>
      <c r="B121" s="278"/>
      <c r="C121" s="278"/>
      <c r="D121" s="278"/>
      <c r="E121" s="278"/>
      <c r="F121" s="278"/>
      <c r="G121" s="278"/>
    </row>
    <row r="122" customFormat="false" ht="14.25" hidden="false" customHeight="false" outlineLevel="0" collapsed="false">
      <c r="A122" s="278"/>
      <c r="B122" s="278"/>
      <c r="C122" s="278"/>
      <c r="D122" s="278"/>
      <c r="E122" s="278"/>
      <c r="F122" s="278"/>
      <c r="G122" s="278"/>
    </row>
    <row r="123" customFormat="false" ht="14.25" hidden="false" customHeight="false" outlineLevel="0" collapsed="false">
      <c r="A123" s="278"/>
      <c r="B123" s="278"/>
      <c r="C123" s="278"/>
      <c r="D123" s="278"/>
      <c r="E123" s="278"/>
      <c r="F123" s="278"/>
      <c r="G123" s="278"/>
    </row>
    <row r="124" customFormat="false" ht="14.25" hidden="false" customHeight="false" outlineLevel="0" collapsed="false">
      <c r="A124" s="278"/>
      <c r="B124" s="278"/>
      <c r="C124" s="278"/>
      <c r="D124" s="278"/>
      <c r="E124" s="278"/>
      <c r="F124" s="278"/>
      <c r="G124" s="278"/>
    </row>
    <row r="125" customFormat="false" ht="14.25" hidden="false" customHeight="false" outlineLevel="0" collapsed="false">
      <c r="A125" s="278"/>
      <c r="B125" s="278"/>
      <c r="C125" s="278"/>
      <c r="D125" s="278"/>
      <c r="E125" s="278"/>
      <c r="F125" s="278"/>
      <c r="G125" s="278"/>
    </row>
    <row r="126" customFormat="false" ht="14.25" hidden="false" customHeight="false" outlineLevel="0" collapsed="false">
      <c r="A126" s="278"/>
      <c r="B126" s="278"/>
      <c r="C126" s="278"/>
      <c r="D126" s="278"/>
      <c r="E126" s="278"/>
      <c r="F126" s="278"/>
      <c r="G126" s="278"/>
    </row>
    <row r="127" customFormat="false" ht="14.25" hidden="false" customHeight="false" outlineLevel="0" collapsed="false">
      <c r="A127" s="278"/>
      <c r="B127" s="278"/>
      <c r="C127" s="278"/>
      <c r="D127" s="278"/>
      <c r="E127" s="278"/>
      <c r="F127" s="278"/>
      <c r="G127" s="278"/>
    </row>
    <row r="128" customFormat="false" ht="14.25" hidden="false" customHeight="false" outlineLevel="0" collapsed="false">
      <c r="A128" s="278"/>
      <c r="B128" s="278"/>
      <c r="C128" s="278"/>
      <c r="D128" s="278"/>
      <c r="E128" s="278"/>
      <c r="F128" s="278"/>
      <c r="G128" s="278"/>
    </row>
    <row r="129" customFormat="false" ht="14.25" hidden="false" customHeight="false" outlineLevel="0" collapsed="false">
      <c r="A129" s="278"/>
      <c r="B129" s="278"/>
      <c r="C129" s="278"/>
      <c r="D129" s="278"/>
      <c r="E129" s="278"/>
      <c r="F129" s="278"/>
      <c r="G129" s="278"/>
    </row>
    <row r="130" customFormat="false" ht="14.25" hidden="false" customHeight="false" outlineLevel="0" collapsed="false">
      <c r="A130" s="278"/>
      <c r="B130" s="278"/>
      <c r="C130" s="278"/>
      <c r="D130" s="278"/>
      <c r="E130" s="278"/>
      <c r="F130" s="278"/>
      <c r="G130" s="278"/>
    </row>
    <row r="131" customFormat="false" ht="14.25" hidden="false" customHeight="false" outlineLevel="0" collapsed="false">
      <c r="A131" s="278"/>
      <c r="B131" s="278"/>
      <c r="C131" s="278"/>
      <c r="D131" s="278"/>
      <c r="E131" s="278"/>
      <c r="F131" s="278"/>
      <c r="G131" s="278"/>
    </row>
    <row r="132" customFormat="false" ht="14.25" hidden="false" customHeight="false" outlineLevel="0" collapsed="false">
      <c r="A132" s="278"/>
      <c r="B132" s="278"/>
      <c r="C132" s="278"/>
      <c r="D132" s="278"/>
      <c r="E132" s="278"/>
      <c r="F132" s="278"/>
      <c r="G132" s="278"/>
    </row>
    <row r="133" customFormat="false" ht="14.25" hidden="false" customHeight="false" outlineLevel="0" collapsed="false">
      <c r="A133" s="278"/>
      <c r="B133" s="278"/>
      <c r="C133" s="278"/>
      <c r="D133" s="278"/>
      <c r="E133" s="278"/>
      <c r="F133" s="278"/>
      <c r="G133" s="278"/>
    </row>
    <row r="134" customFormat="false" ht="14.25" hidden="false" customHeight="false" outlineLevel="0" collapsed="false">
      <c r="A134" s="278"/>
      <c r="B134" s="278"/>
      <c r="C134" s="278"/>
      <c r="D134" s="278"/>
      <c r="E134" s="278"/>
      <c r="F134" s="278"/>
      <c r="G134" s="278"/>
    </row>
    <row r="135" customFormat="false" ht="14.25" hidden="false" customHeight="false" outlineLevel="0" collapsed="false">
      <c r="A135" s="278"/>
      <c r="B135" s="278"/>
      <c r="C135" s="278"/>
      <c r="D135" s="278"/>
      <c r="E135" s="278"/>
      <c r="F135" s="278"/>
      <c r="G135" s="278"/>
    </row>
    <row r="136" customFormat="false" ht="14.25" hidden="false" customHeight="false" outlineLevel="0" collapsed="false">
      <c r="A136" s="278"/>
      <c r="B136" s="278"/>
      <c r="C136" s="278"/>
      <c r="D136" s="278"/>
      <c r="E136" s="278"/>
      <c r="F136" s="278"/>
      <c r="G136" s="278"/>
    </row>
    <row r="137" customFormat="false" ht="14.25" hidden="false" customHeight="false" outlineLevel="0" collapsed="false">
      <c r="A137" s="278"/>
      <c r="B137" s="278"/>
      <c r="C137" s="278"/>
      <c r="D137" s="278"/>
      <c r="E137" s="278"/>
      <c r="F137" s="278"/>
      <c r="G137" s="278"/>
    </row>
    <row r="138" customFormat="false" ht="14.25" hidden="false" customHeight="false" outlineLevel="0" collapsed="false">
      <c r="A138" s="278"/>
      <c r="B138" s="278"/>
      <c r="C138" s="278"/>
      <c r="D138" s="278"/>
      <c r="E138" s="278"/>
      <c r="F138" s="278"/>
      <c r="G138" s="278"/>
    </row>
    <row r="139" customFormat="false" ht="14.25" hidden="false" customHeight="false" outlineLevel="0" collapsed="false">
      <c r="A139" s="278"/>
      <c r="B139" s="278"/>
      <c r="C139" s="278"/>
      <c r="D139" s="278"/>
      <c r="E139" s="278"/>
      <c r="F139" s="278"/>
      <c r="G139" s="278"/>
    </row>
    <row r="140" customFormat="false" ht="14.25" hidden="false" customHeight="false" outlineLevel="0" collapsed="false">
      <c r="A140" s="278"/>
      <c r="B140" s="278"/>
      <c r="C140" s="278"/>
      <c r="D140" s="278"/>
      <c r="E140" s="278"/>
      <c r="F140" s="278"/>
      <c r="G140" s="278"/>
    </row>
    <row r="141" customFormat="false" ht="14.25" hidden="false" customHeight="false" outlineLevel="0" collapsed="false">
      <c r="A141" s="278"/>
      <c r="B141" s="278"/>
      <c r="C141" s="278"/>
      <c r="D141" s="278"/>
      <c r="E141" s="278"/>
      <c r="F141" s="278"/>
      <c r="G141" s="278"/>
    </row>
    <row r="142" customFormat="false" ht="14.25" hidden="false" customHeight="false" outlineLevel="0" collapsed="false">
      <c r="A142" s="278"/>
      <c r="B142" s="278"/>
      <c r="C142" s="278"/>
      <c r="D142" s="278"/>
      <c r="E142" s="278"/>
      <c r="F142" s="278"/>
      <c r="G142" s="278"/>
    </row>
    <row r="143" customFormat="false" ht="14.25" hidden="false" customHeight="false" outlineLevel="0" collapsed="false">
      <c r="A143" s="278"/>
      <c r="B143" s="278"/>
      <c r="C143" s="278"/>
      <c r="D143" s="278"/>
      <c r="E143" s="278"/>
      <c r="F143" s="278"/>
      <c r="G143" s="278"/>
    </row>
    <row r="144" customFormat="false" ht="14.25" hidden="false" customHeight="false" outlineLevel="0" collapsed="false">
      <c r="A144" s="278"/>
      <c r="B144" s="278"/>
      <c r="C144" s="278"/>
      <c r="D144" s="278"/>
      <c r="E144" s="278"/>
      <c r="F144" s="278"/>
      <c r="G144" s="278"/>
    </row>
    <row r="145" customFormat="false" ht="14.25" hidden="false" customHeight="false" outlineLevel="0" collapsed="false">
      <c r="A145" s="278"/>
      <c r="B145" s="278"/>
      <c r="C145" s="278"/>
      <c r="D145" s="278"/>
      <c r="E145" s="278"/>
      <c r="F145" s="278"/>
      <c r="G145" s="278"/>
    </row>
    <row r="146" customFormat="false" ht="14.25" hidden="false" customHeight="false" outlineLevel="0" collapsed="false">
      <c r="A146" s="278"/>
      <c r="B146" s="278"/>
      <c r="C146" s="278"/>
      <c r="D146" s="278"/>
      <c r="E146" s="278"/>
      <c r="F146" s="278"/>
      <c r="G146" s="278"/>
    </row>
    <row r="147" customFormat="false" ht="14.25" hidden="false" customHeight="false" outlineLevel="0" collapsed="false">
      <c r="A147" s="278"/>
      <c r="B147" s="278"/>
      <c r="C147" s="278"/>
      <c r="D147" s="278"/>
      <c r="E147" s="278"/>
      <c r="F147" s="278"/>
      <c r="G147" s="278"/>
    </row>
    <row r="148" customFormat="false" ht="14.25" hidden="false" customHeight="false" outlineLevel="0" collapsed="false">
      <c r="A148" s="278"/>
      <c r="B148" s="278"/>
      <c r="C148" s="278"/>
      <c r="D148" s="278"/>
      <c r="E148" s="278"/>
      <c r="F148" s="278"/>
      <c r="G148" s="278"/>
    </row>
    <row r="149" customFormat="false" ht="14.25" hidden="false" customHeight="false" outlineLevel="0" collapsed="false">
      <c r="A149" s="278"/>
      <c r="B149" s="278"/>
      <c r="C149" s="278"/>
      <c r="D149" s="278"/>
      <c r="E149" s="278"/>
      <c r="F149" s="278"/>
      <c r="G149" s="278"/>
    </row>
    <row r="150" customFormat="false" ht="14.25" hidden="false" customHeight="false" outlineLevel="0" collapsed="false">
      <c r="A150" s="278"/>
      <c r="B150" s="278"/>
      <c r="C150" s="278"/>
      <c r="D150" s="278"/>
      <c r="E150" s="278"/>
      <c r="F150" s="278"/>
      <c r="G150" s="278"/>
    </row>
    <row r="151" customFormat="false" ht="14.25" hidden="false" customHeight="false" outlineLevel="0" collapsed="false">
      <c r="A151" s="278"/>
      <c r="B151" s="278"/>
      <c r="C151" s="278"/>
      <c r="D151" s="278"/>
      <c r="E151" s="278"/>
      <c r="F151" s="278"/>
      <c r="G151" s="278"/>
    </row>
    <row r="152" customFormat="false" ht="14.25" hidden="false" customHeight="false" outlineLevel="0" collapsed="false">
      <c r="A152" s="278"/>
      <c r="B152" s="278"/>
      <c r="C152" s="278"/>
      <c r="D152" s="278"/>
      <c r="E152" s="278"/>
      <c r="F152" s="278"/>
      <c r="G152" s="278"/>
    </row>
    <row r="153" customFormat="false" ht="14.25" hidden="false" customHeight="false" outlineLevel="0" collapsed="false">
      <c r="A153" s="278"/>
      <c r="B153" s="278"/>
      <c r="C153" s="278"/>
      <c r="D153" s="278"/>
      <c r="E153" s="278"/>
      <c r="F153" s="278"/>
      <c r="G153" s="278"/>
    </row>
    <row r="154" customFormat="false" ht="14.25" hidden="false" customHeight="false" outlineLevel="0" collapsed="false">
      <c r="A154" s="278"/>
      <c r="B154" s="278"/>
      <c r="C154" s="278"/>
      <c r="D154" s="278"/>
      <c r="E154" s="278"/>
      <c r="F154" s="278"/>
      <c r="G154" s="278"/>
    </row>
    <row r="155" customFormat="false" ht="14.25" hidden="false" customHeight="false" outlineLevel="0" collapsed="false">
      <c r="A155" s="278"/>
      <c r="B155" s="278"/>
      <c r="C155" s="278"/>
      <c r="D155" s="278"/>
      <c r="E155" s="278"/>
      <c r="F155" s="278"/>
      <c r="G155" s="278"/>
    </row>
    <row r="156" customFormat="false" ht="14.25" hidden="false" customHeight="false" outlineLevel="0" collapsed="false">
      <c r="A156" s="278"/>
      <c r="B156" s="278"/>
      <c r="C156" s="278"/>
      <c r="D156" s="278"/>
      <c r="E156" s="278"/>
      <c r="F156" s="278"/>
      <c r="G156" s="278"/>
    </row>
    <row r="157" customFormat="false" ht="14.25" hidden="false" customHeight="false" outlineLevel="0" collapsed="false">
      <c r="A157" s="278"/>
      <c r="B157" s="278"/>
      <c r="C157" s="278"/>
      <c r="D157" s="278"/>
      <c r="E157" s="278"/>
      <c r="F157" s="278"/>
      <c r="G157" s="278"/>
    </row>
    <row r="158" customFormat="false" ht="14.25" hidden="false" customHeight="false" outlineLevel="0" collapsed="false">
      <c r="A158" s="278"/>
      <c r="B158" s="278"/>
      <c r="C158" s="278"/>
      <c r="D158" s="278"/>
      <c r="E158" s="278"/>
      <c r="F158" s="278"/>
      <c r="G158" s="278"/>
    </row>
    <row r="159" customFormat="false" ht="14.25" hidden="false" customHeight="false" outlineLevel="0" collapsed="false">
      <c r="A159" s="278"/>
      <c r="B159" s="278"/>
      <c r="C159" s="278"/>
      <c r="D159" s="278"/>
      <c r="E159" s="278"/>
      <c r="F159" s="278"/>
      <c r="G159" s="278"/>
    </row>
    <row r="160" customFormat="false" ht="14.25" hidden="false" customHeight="false" outlineLevel="0" collapsed="false">
      <c r="A160" s="278"/>
      <c r="B160" s="278"/>
      <c r="C160" s="278"/>
      <c r="D160" s="278"/>
      <c r="E160" s="278"/>
      <c r="F160" s="278"/>
      <c r="G160" s="278"/>
    </row>
    <row r="161" customFormat="false" ht="14.25" hidden="false" customHeight="false" outlineLevel="0" collapsed="false">
      <c r="A161" s="278"/>
      <c r="B161" s="278"/>
      <c r="C161" s="278"/>
      <c r="D161" s="278"/>
      <c r="E161" s="278"/>
      <c r="F161" s="278"/>
      <c r="G161" s="278"/>
    </row>
    <row r="162" customFormat="false" ht="14.25" hidden="false" customHeight="false" outlineLevel="0" collapsed="false">
      <c r="A162" s="278"/>
      <c r="B162" s="278"/>
      <c r="C162" s="278"/>
      <c r="D162" s="278"/>
      <c r="E162" s="278"/>
      <c r="F162" s="278"/>
      <c r="G162" s="278"/>
    </row>
    <row r="163" customFormat="false" ht="14.25" hidden="false" customHeight="false" outlineLevel="0" collapsed="false">
      <c r="A163" s="278"/>
      <c r="B163" s="278"/>
      <c r="C163" s="278"/>
      <c r="D163" s="278"/>
      <c r="E163" s="278"/>
      <c r="F163" s="278"/>
      <c r="G163" s="278"/>
    </row>
    <row r="164" customFormat="false" ht="14.25" hidden="false" customHeight="false" outlineLevel="0" collapsed="false">
      <c r="A164" s="278"/>
      <c r="B164" s="278"/>
      <c r="C164" s="278"/>
      <c r="D164" s="278"/>
      <c r="E164" s="278"/>
      <c r="F164" s="278"/>
      <c r="G164" s="278"/>
    </row>
    <row r="165" customFormat="false" ht="14.25" hidden="false" customHeight="false" outlineLevel="0" collapsed="false">
      <c r="A165" s="278"/>
      <c r="B165" s="278"/>
      <c r="C165" s="278"/>
      <c r="D165" s="278"/>
      <c r="E165" s="278"/>
      <c r="F165" s="278"/>
      <c r="G165" s="278"/>
    </row>
    <row r="166" customFormat="false" ht="14.25" hidden="false" customHeight="false" outlineLevel="0" collapsed="false">
      <c r="A166" s="278"/>
      <c r="B166" s="278"/>
      <c r="C166" s="278"/>
      <c r="D166" s="278"/>
      <c r="E166" s="278"/>
      <c r="F166" s="278"/>
      <c r="G166" s="278"/>
    </row>
    <row r="167" customFormat="false" ht="14.25" hidden="false" customHeight="false" outlineLevel="0" collapsed="false">
      <c r="A167" s="278"/>
      <c r="B167" s="278"/>
      <c r="C167" s="278"/>
      <c r="D167" s="278"/>
      <c r="E167" s="278"/>
      <c r="F167" s="278"/>
      <c r="G167" s="278"/>
    </row>
    <row r="168" customFormat="false" ht="14.25" hidden="false" customHeight="false" outlineLevel="0" collapsed="false">
      <c r="A168" s="278"/>
      <c r="B168" s="278"/>
      <c r="C168" s="278"/>
      <c r="D168" s="278"/>
      <c r="E168" s="278"/>
      <c r="F168" s="278"/>
      <c r="G168" s="278"/>
    </row>
    <row r="169" customFormat="false" ht="14.25" hidden="false" customHeight="false" outlineLevel="0" collapsed="false">
      <c r="A169" s="278"/>
      <c r="B169" s="278"/>
      <c r="C169" s="278"/>
      <c r="D169" s="278"/>
      <c r="E169" s="278"/>
      <c r="F169" s="278"/>
      <c r="G169" s="278"/>
    </row>
    <row r="170" customFormat="false" ht="14.25" hidden="false" customHeight="false" outlineLevel="0" collapsed="false">
      <c r="A170" s="278"/>
      <c r="B170" s="278"/>
      <c r="C170" s="278"/>
      <c r="D170" s="278"/>
      <c r="E170" s="278"/>
      <c r="F170" s="278"/>
      <c r="G170" s="278"/>
    </row>
    <row r="171" customFormat="false" ht="14.25" hidden="false" customHeight="false" outlineLevel="0" collapsed="false">
      <c r="A171" s="278"/>
      <c r="B171" s="278"/>
      <c r="C171" s="278"/>
      <c r="D171" s="278"/>
      <c r="E171" s="278"/>
      <c r="F171" s="278"/>
      <c r="G171" s="278"/>
    </row>
    <row r="172" customFormat="false" ht="14.25" hidden="false" customHeight="false" outlineLevel="0" collapsed="false">
      <c r="A172" s="278"/>
      <c r="B172" s="278"/>
      <c r="C172" s="278"/>
      <c r="D172" s="278"/>
      <c r="E172" s="278"/>
      <c r="F172" s="278"/>
      <c r="G172" s="278"/>
    </row>
    <row r="173" customFormat="false" ht="14.25" hidden="false" customHeight="false" outlineLevel="0" collapsed="false">
      <c r="A173" s="278"/>
      <c r="B173" s="278"/>
      <c r="C173" s="278"/>
      <c r="D173" s="278"/>
      <c r="E173" s="278"/>
      <c r="F173" s="278"/>
      <c r="G173" s="278"/>
    </row>
    <row r="174" customFormat="false" ht="14.25" hidden="false" customHeight="false" outlineLevel="0" collapsed="false">
      <c r="A174" s="278"/>
      <c r="B174" s="278"/>
      <c r="C174" s="278"/>
      <c r="D174" s="278"/>
      <c r="E174" s="278"/>
      <c r="F174" s="278"/>
      <c r="G174" s="278"/>
    </row>
    <row r="175" customFormat="false" ht="14.25" hidden="false" customHeight="false" outlineLevel="0" collapsed="false">
      <c r="A175" s="278"/>
      <c r="B175" s="278"/>
      <c r="C175" s="278"/>
      <c r="D175" s="278"/>
      <c r="E175" s="278"/>
      <c r="F175" s="278"/>
      <c r="G175" s="278"/>
    </row>
    <row r="176" customFormat="false" ht="14.25" hidden="false" customHeight="false" outlineLevel="0" collapsed="false">
      <c r="A176" s="278"/>
      <c r="B176" s="278"/>
      <c r="C176" s="278"/>
      <c r="D176" s="278"/>
      <c r="E176" s="278"/>
      <c r="F176" s="278"/>
      <c r="G176" s="278"/>
    </row>
    <row r="177" customFormat="false" ht="14.25" hidden="false" customHeight="false" outlineLevel="0" collapsed="false">
      <c r="A177" s="278"/>
      <c r="B177" s="278"/>
      <c r="C177" s="278"/>
      <c r="D177" s="278"/>
      <c r="E177" s="278"/>
      <c r="F177" s="278"/>
      <c r="G177" s="278"/>
    </row>
    <row r="178" customFormat="false" ht="14.25" hidden="false" customHeight="false" outlineLevel="0" collapsed="false">
      <c r="A178" s="278"/>
      <c r="B178" s="278"/>
      <c r="C178" s="278"/>
      <c r="D178" s="278"/>
      <c r="E178" s="278"/>
      <c r="F178" s="278"/>
      <c r="G178" s="278"/>
    </row>
    <row r="179" customFormat="false" ht="14.25" hidden="false" customHeight="false" outlineLevel="0" collapsed="false">
      <c r="A179" s="278"/>
      <c r="B179" s="278"/>
      <c r="C179" s="278"/>
      <c r="D179" s="278"/>
      <c r="E179" s="278"/>
      <c r="F179" s="278"/>
      <c r="G179" s="278"/>
    </row>
    <row r="180" customFormat="false" ht="14.25" hidden="false" customHeight="false" outlineLevel="0" collapsed="false">
      <c r="A180" s="278"/>
      <c r="B180" s="278"/>
      <c r="C180" s="278"/>
      <c r="D180" s="278"/>
      <c r="E180" s="278"/>
      <c r="F180" s="278"/>
      <c r="G180" s="278"/>
    </row>
    <row r="181" customFormat="false" ht="14.25" hidden="false" customHeight="false" outlineLevel="0" collapsed="false">
      <c r="A181" s="278"/>
      <c r="B181" s="278"/>
      <c r="C181" s="278"/>
      <c r="D181" s="278"/>
      <c r="E181" s="278"/>
      <c r="F181" s="278"/>
      <c r="G181" s="278"/>
    </row>
    <row r="182" customFormat="false" ht="14.25" hidden="false" customHeight="false" outlineLevel="0" collapsed="false">
      <c r="A182" s="278"/>
      <c r="B182" s="278"/>
      <c r="C182" s="278"/>
      <c r="D182" s="278"/>
      <c r="E182" s="278"/>
      <c r="F182" s="278"/>
      <c r="G182" s="278"/>
    </row>
    <row r="183" customFormat="false" ht="14.25" hidden="false" customHeight="false" outlineLevel="0" collapsed="false">
      <c r="A183" s="278"/>
      <c r="B183" s="278"/>
      <c r="C183" s="278"/>
      <c r="D183" s="278"/>
      <c r="E183" s="278"/>
      <c r="F183" s="278"/>
      <c r="G183" s="278"/>
    </row>
    <row r="184" customFormat="false" ht="14.25" hidden="false" customHeight="false" outlineLevel="0" collapsed="false">
      <c r="A184" s="278"/>
      <c r="B184" s="278"/>
      <c r="C184" s="278"/>
      <c r="D184" s="278"/>
      <c r="E184" s="278"/>
      <c r="F184" s="278"/>
      <c r="G184" s="278"/>
    </row>
    <row r="185" customFormat="false" ht="14.25" hidden="false" customHeight="false" outlineLevel="0" collapsed="false">
      <c r="A185" s="278"/>
      <c r="B185" s="278"/>
      <c r="C185" s="278"/>
      <c r="D185" s="278"/>
      <c r="E185" s="278"/>
      <c r="F185" s="278"/>
      <c r="G185" s="278"/>
    </row>
    <row r="186" customFormat="false" ht="14.25" hidden="false" customHeight="false" outlineLevel="0" collapsed="false">
      <c r="A186" s="278"/>
      <c r="B186" s="278"/>
      <c r="C186" s="278"/>
      <c r="D186" s="278"/>
      <c r="E186" s="278"/>
      <c r="F186" s="278"/>
      <c r="G186" s="278"/>
    </row>
    <row r="187" customFormat="false" ht="14.25" hidden="false" customHeight="false" outlineLevel="0" collapsed="false">
      <c r="A187" s="278"/>
      <c r="B187" s="278"/>
      <c r="C187" s="278"/>
      <c r="D187" s="278"/>
      <c r="E187" s="278"/>
      <c r="F187" s="278"/>
      <c r="G187" s="278"/>
    </row>
    <row r="188" customFormat="false" ht="14.25" hidden="false" customHeight="false" outlineLevel="0" collapsed="false">
      <c r="A188" s="278"/>
      <c r="B188" s="278"/>
      <c r="C188" s="278"/>
      <c r="D188" s="278"/>
      <c r="E188" s="278"/>
      <c r="F188" s="278"/>
      <c r="G188" s="278"/>
    </row>
    <row r="189" customFormat="false" ht="14.25" hidden="false" customHeight="false" outlineLevel="0" collapsed="false">
      <c r="A189" s="278"/>
      <c r="B189" s="278"/>
      <c r="C189" s="278"/>
      <c r="D189" s="278"/>
      <c r="E189" s="278"/>
      <c r="F189" s="278"/>
      <c r="G189" s="278"/>
    </row>
    <row r="190" customFormat="false" ht="14.25" hidden="false" customHeight="false" outlineLevel="0" collapsed="false">
      <c r="A190" s="278"/>
      <c r="B190" s="278"/>
      <c r="C190" s="278"/>
      <c r="D190" s="278"/>
      <c r="E190" s="278"/>
      <c r="F190" s="278"/>
      <c r="G190" s="278"/>
    </row>
    <row r="191" customFormat="false" ht="14.25" hidden="false" customHeight="false" outlineLevel="0" collapsed="false">
      <c r="A191" s="278"/>
      <c r="B191" s="278"/>
      <c r="C191" s="278"/>
      <c r="D191" s="278"/>
      <c r="E191" s="278"/>
      <c r="F191" s="278"/>
      <c r="G191" s="278"/>
    </row>
    <row r="192" customFormat="false" ht="14.25" hidden="false" customHeight="false" outlineLevel="0" collapsed="false">
      <c r="A192" s="278"/>
      <c r="B192" s="278"/>
      <c r="C192" s="278"/>
      <c r="D192" s="278"/>
      <c r="E192" s="278"/>
      <c r="F192" s="278"/>
      <c r="G192" s="278"/>
    </row>
    <row r="193" customFormat="false" ht="14.25" hidden="false" customHeight="false" outlineLevel="0" collapsed="false">
      <c r="A193" s="278"/>
      <c r="B193" s="278"/>
      <c r="C193" s="278"/>
      <c r="D193" s="278"/>
      <c r="E193" s="278"/>
      <c r="F193" s="278"/>
      <c r="G193" s="278"/>
    </row>
    <row r="194" customFormat="false" ht="14.25" hidden="false" customHeight="false" outlineLevel="0" collapsed="false">
      <c r="A194" s="278"/>
      <c r="B194" s="278"/>
      <c r="C194" s="278"/>
      <c r="D194" s="278"/>
      <c r="E194" s="278"/>
      <c r="F194" s="278"/>
      <c r="G194" s="278"/>
    </row>
    <row r="195" customFormat="false" ht="14.25" hidden="false" customHeight="false" outlineLevel="0" collapsed="false">
      <c r="A195" s="278"/>
      <c r="B195" s="278"/>
      <c r="C195" s="278"/>
      <c r="D195" s="278"/>
      <c r="E195" s="278"/>
      <c r="F195" s="278"/>
      <c r="G195" s="278"/>
    </row>
    <row r="196" customFormat="false" ht="14.25" hidden="false" customHeight="false" outlineLevel="0" collapsed="false">
      <c r="A196" s="278"/>
      <c r="B196" s="278"/>
      <c r="C196" s="278"/>
      <c r="D196" s="278"/>
      <c r="E196" s="278"/>
      <c r="F196" s="278"/>
      <c r="G196" s="278"/>
    </row>
    <row r="197" customFormat="false" ht="14.25" hidden="false" customHeight="false" outlineLevel="0" collapsed="false">
      <c r="A197" s="278"/>
      <c r="B197" s="278"/>
      <c r="C197" s="278"/>
      <c r="D197" s="278"/>
      <c r="E197" s="278"/>
      <c r="F197" s="278"/>
      <c r="G197" s="278"/>
    </row>
    <row r="198" customFormat="false" ht="14.25" hidden="false" customHeight="false" outlineLevel="0" collapsed="false">
      <c r="A198" s="278"/>
      <c r="B198" s="278"/>
      <c r="C198" s="278"/>
      <c r="D198" s="278"/>
      <c r="E198" s="278"/>
      <c r="F198" s="278"/>
      <c r="G198" s="278"/>
    </row>
    <row r="199" customFormat="false" ht="14.25" hidden="false" customHeight="false" outlineLevel="0" collapsed="false">
      <c r="A199" s="278"/>
      <c r="B199" s="278"/>
      <c r="C199" s="278"/>
      <c r="D199" s="278"/>
      <c r="E199" s="278"/>
      <c r="F199" s="278"/>
      <c r="G199" s="278"/>
    </row>
    <row r="200" customFormat="false" ht="14.25" hidden="false" customHeight="false" outlineLevel="0" collapsed="false">
      <c r="A200" s="278"/>
      <c r="B200" s="278"/>
      <c r="C200" s="278"/>
      <c r="D200" s="278"/>
      <c r="E200" s="278"/>
      <c r="F200" s="278"/>
      <c r="G200" s="278"/>
    </row>
    <row r="201" customFormat="false" ht="14.25" hidden="false" customHeight="false" outlineLevel="0" collapsed="false">
      <c r="A201" s="278"/>
      <c r="B201" s="278"/>
      <c r="C201" s="278"/>
      <c r="D201" s="278"/>
      <c r="E201" s="278"/>
      <c r="F201" s="278"/>
      <c r="G201" s="278"/>
    </row>
    <row r="202" customFormat="false" ht="14.25" hidden="false" customHeight="false" outlineLevel="0" collapsed="false">
      <c r="A202" s="278"/>
      <c r="B202" s="278"/>
      <c r="C202" s="278"/>
      <c r="D202" s="278"/>
      <c r="E202" s="278"/>
      <c r="F202" s="278"/>
      <c r="G202" s="278"/>
    </row>
    <row r="203" customFormat="false" ht="14.25" hidden="false" customHeight="false" outlineLevel="0" collapsed="false">
      <c r="A203" s="278"/>
      <c r="B203" s="278"/>
      <c r="C203" s="278"/>
      <c r="D203" s="278"/>
      <c r="E203" s="278"/>
      <c r="F203" s="278"/>
      <c r="G203" s="278"/>
    </row>
    <row r="204" customFormat="false" ht="14.25" hidden="false" customHeight="false" outlineLevel="0" collapsed="false">
      <c r="A204" s="278"/>
      <c r="B204" s="278"/>
      <c r="C204" s="278"/>
      <c r="D204" s="278"/>
      <c r="E204" s="278"/>
      <c r="F204" s="278"/>
      <c r="G204" s="278"/>
    </row>
    <row r="205" customFormat="false" ht="14.25" hidden="false" customHeight="false" outlineLevel="0" collapsed="false">
      <c r="A205" s="278"/>
      <c r="B205" s="278"/>
      <c r="C205" s="278"/>
      <c r="D205" s="278"/>
      <c r="E205" s="278"/>
      <c r="F205" s="278"/>
      <c r="G205" s="278"/>
    </row>
    <row r="206" customFormat="false" ht="14.25" hidden="false" customHeight="false" outlineLevel="0" collapsed="false">
      <c r="A206" s="278"/>
      <c r="B206" s="278"/>
      <c r="C206" s="278"/>
      <c r="D206" s="278"/>
      <c r="E206" s="278"/>
      <c r="F206" s="278"/>
      <c r="G206" s="278"/>
    </row>
    <row r="207" customFormat="false" ht="14.25" hidden="false" customHeight="false" outlineLevel="0" collapsed="false">
      <c r="A207" s="278"/>
      <c r="B207" s="278"/>
      <c r="C207" s="278"/>
      <c r="D207" s="278"/>
      <c r="E207" s="278"/>
      <c r="F207" s="278"/>
      <c r="G207" s="278"/>
    </row>
    <row r="208" customFormat="false" ht="14.25" hidden="false" customHeight="false" outlineLevel="0" collapsed="false">
      <c r="A208" s="278"/>
      <c r="B208" s="278"/>
      <c r="C208" s="278"/>
      <c r="D208" s="278"/>
      <c r="E208" s="278"/>
      <c r="F208" s="278"/>
      <c r="G208" s="278"/>
    </row>
    <row r="209" customFormat="false" ht="14.25" hidden="false" customHeight="false" outlineLevel="0" collapsed="false">
      <c r="A209" s="278"/>
      <c r="B209" s="278"/>
      <c r="C209" s="278"/>
      <c r="D209" s="278"/>
      <c r="E209" s="278"/>
      <c r="F209" s="278"/>
      <c r="G209" s="278"/>
    </row>
    <row r="210" customFormat="false" ht="14.25" hidden="false" customHeight="false" outlineLevel="0" collapsed="false">
      <c r="A210" s="278"/>
      <c r="B210" s="278"/>
      <c r="C210" s="278"/>
      <c r="D210" s="278"/>
      <c r="E210" s="278"/>
      <c r="F210" s="278"/>
      <c r="G210" s="278"/>
    </row>
    <row r="211" customFormat="false" ht="14.25" hidden="false" customHeight="false" outlineLevel="0" collapsed="false">
      <c r="A211" s="278"/>
      <c r="B211" s="278"/>
      <c r="C211" s="278"/>
      <c r="D211" s="278"/>
      <c r="E211" s="278"/>
      <c r="F211" s="278"/>
      <c r="G211" s="278"/>
    </row>
    <row r="212" customFormat="false" ht="14.25" hidden="false" customHeight="false" outlineLevel="0" collapsed="false">
      <c r="A212" s="278"/>
      <c r="B212" s="278"/>
      <c r="C212" s="278"/>
      <c r="D212" s="278"/>
      <c r="E212" s="278"/>
      <c r="F212" s="278"/>
      <c r="G212" s="278"/>
    </row>
    <row r="213" customFormat="false" ht="14.25" hidden="false" customHeight="false" outlineLevel="0" collapsed="false">
      <c r="A213" s="278"/>
      <c r="B213" s="278"/>
      <c r="C213" s="278"/>
      <c r="D213" s="278"/>
      <c r="E213" s="278"/>
      <c r="F213" s="278"/>
      <c r="G213" s="278"/>
    </row>
    <row r="214" customFormat="false" ht="14.25" hidden="false" customHeight="false" outlineLevel="0" collapsed="false">
      <c r="A214" s="278"/>
      <c r="B214" s="278"/>
      <c r="C214" s="278"/>
      <c r="D214" s="278"/>
      <c r="E214" s="278"/>
      <c r="F214" s="278"/>
      <c r="G214" s="278"/>
    </row>
    <row r="215" customFormat="false" ht="14.25" hidden="false" customHeight="false" outlineLevel="0" collapsed="false">
      <c r="A215" s="278"/>
      <c r="B215" s="278"/>
      <c r="C215" s="278"/>
      <c r="D215" s="278"/>
      <c r="E215" s="278"/>
      <c r="F215" s="278"/>
      <c r="G215" s="278"/>
    </row>
    <row r="216" customFormat="false" ht="14.25" hidden="false" customHeight="false" outlineLevel="0" collapsed="false">
      <c r="A216" s="278"/>
      <c r="B216" s="278"/>
      <c r="C216" s="278"/>
      <c r="D216" s="278"/>
      <c r="E216" s="278"/>
      <c r="F216" s="278"/>
      <c r="G216" s="278"/>
    </row>
    <row r="217" customFormat="false" ht="14.25" hidden="false" customHeight="false" outlineLevel="0" collapsed="false">
      <c r="A217" s="278"/>
      <c r="B217" s="278"/>
      <c r="C217" s="278"/>
      <c r="D217" s="278"/>
      <c r="E217" s="278"/>
      <c r="F217" s="278"/>
      <c r="G217" s="278"/>
    </row>
    <row r="218" customFormat="false" ht="14.25" hidden="false" customHeight="false" outlineLevel="0" collapsed="false">
      <c r="A218" s="278"/>
      <c r="B218" s="278"/>
      <c r="C218" s="278"/>
      <c r="D218" s="278"/>
      <c r="E218" s="278"/>
      <c r="F218" s="278"/>
      <c r="G218" s="278"/>
    </row>
    <row r="219" customFormat="false" ht="14.25" hidden="false" customHeight="false" outlineLevel="0" collapsed="false">
      <c r="A219" s="278"/>
      <c r="B219" s="278"/>
      <c r="C219" s="278"/>
      <c r="D219" s="278"/>
      <c r="E219" s="278"/>
      <c r="F219" s="278"/>
      <c r="G219" s="278"/>
    </row>
    <row r="220" customFormat="false" ht="14.25" hidden="false" customHeight="false" outlineLevel="0" collapsed="false">
      <c r="A220" s="278"/>
      <c r="B220" s="278"/>
      <c r="C220" s="278"/>
      <c r="D220" s="278"/>
      <c r="E220" s="278"/>
      <c r="F220" s="278"/>
      <c r="G220" s="278"/>
    </row>
    <row r="221" customFormat="false" ht="14.25" hidden="false" customHeight="false" outlineLevel="0" collapsed="false">
      <c r="A221" s="278"/>
      <c r="B221" s="278"/>
      <c r="C221" s="278"/>
      <c r="D221" s="278"/>
      <c r="E221" s="278"/>
      <c r="F221" s="278"/>
      <c r="G221" s="278"/>
    </row>
    <row r="222" customFormat="false" ht="14.25" hidden="false" customHeight="false" outlineLevel="0" collapsed="false">
      <c r="A222" s="278"/>
      <c r="B222" s="278"/>
      <c r="C222" s="278"/>
      <c r="D222" s="278"/>
      <c r="E222" s="278"/>
      <c r="F222" s="278"/>
      <c r="G222" s="278"/>
    </row>
    <row r="223" customFormat="false" ht="14.25" hidden="false" customHeight="false" outlineLevel="0" collapsed="false">
      <c r="A223" s="278"/>
      <c r="B223" s="278"/>
      <c r="C223" s="278"/>
      <c r="D223" s="278"/>
      <c r="E223" s="278"/>
      <c r="F223" s="278"/>
      <c r="G223" s="278"/>
    </row>
    <row r="224" customFormat="false" ht="14.25" hidden="false" customHeight="false" outlineLevel="0" collapsed="false">
      <c r="A224" s="278"/>
      <c r="B224" s="278"/>
      <c r="C224" s="278"/>
      <c r="D224" s="278"/>
      <c r="E224" s="278"/>
      <c r="F224" s="278"/>
      <c r="G224" s="278"/>
    </row>
    <row r="225" customFormat="false" ht="14.25" hidden="false" customHeight="false" outlineLevel="0" collapsed="false">
      <c r="A225" s="278"/>
      <c r="B225" s="278"/>
      <c r="C225" s="278"/>
      <c r="D225" s="278"/>
      <c r="E225" s="278"/>
      <c r="F225" s="278"/>
      <c r="G225" s="278"/>
    </row>
    <row r="226" customFormat="false" ht="14.25" hidden="false" customHeight="false" outlineLevel="0" collapsed="false">
      <c r="A226" s="278"/>
      <c r="B226" s="278"/>
      <c r="C226" s="278"/>
      <c r="D226" s="278"/>
      <c r="E226" s="278"/>
      <c r="F226" s="278"/>
      <c r="G226" s="278"/>
    </row>
    <row r="227" customFormat="false" ht="14.25" hidden="false" customHeight="false" outlineLevel="0" collapsed="false">
      <c r="A227" s="278"/>
      <c r="B227" s="278"/>
      <c r="C227" s="278"/>
      <c r="D227" s="278"/>
      <c r="E227" s="278"/>
      <c r="F227" s="278"/>
      <c r="G227" s="278"/>
    </row>
    <row r="228" customFormat="false" ht="14.25" hidden="false" customHeight="false" outlineLevel="0" collapsed="false">
      <c r="A228" s="278"/>
      <c r="B228" s="278"/>
      <c r="C228" s="278"/>
      <c r="D228" s="278"/>
      <c r="E228" s="278"/>
      <c r="F228" s="278"/>
      <c r="G228" s="278"/>
    </row>
    <row r="229" customFormat="false" ht="14.25" hidden="false" customHeight="false" outlineLevel="0" collapsed="false">
      <c r="A229" s="278"/>
      <c r="B229" s="278"/>
      <c r="C229" s="278"/>
      <c r="D229" s="278"/>
      <c r="E229" s="278"/>
      <c r="F229" s="278"/>
      <c r="G229" s="278"/>
    </row>
    <row r="230" customFormat="false" ht="14.25" hidden="false" customHeight="false" outlineLevel="0" collapsed="false">
      <c r="A230" s="278"/>
      <c r="B230" s="278"/>
      <c r="C230" s="278"/>
      <c r="D230" s="278"/>
      <c r="E230" s="278"/>
      <c r="F230" s="278"/>
      <c r="G230" s="278"/>
    </row>
    <row r="231" customFormat="false" ht="14.25" hidden="false" customHeight="false" outlineLevel="0" collapsed="false">
      <c r="A231" s="278"/>
      <c r="B231" s="278"/>
      <c r="C231" s="278"/>
      <c r="D231" s="278"/>
      <c r="E231" s="278"/>
      <c r="F231" s="278"/>
      <c r="G231" s="278"/>
    </row>
    <row r="232" customFormat="false" ht="14.25" hidden="false" customHeight="false" outlineLevel="0" collapsed="false">
      <c r="A232" s="278"/>
      <c r="B232" s="278"/>
      <c r="C232" s="278"/>
      <c r="D232" s="278"/>
      <c r="E232" s="278"/>
      <c r="F232" s="278"/>
      <c r="G232" s="278"/>
    </row>
    <row r="233" customFormat="false" ht="14.25" hidden="false" customHeight="false" outlineLevel="0" collapsed="false">
      <c r="A233" s="278"/>
      <c r="B233" s="278"/>
      <c r="C233" s="278"/>
      <c r="D233" s="278"/>
      <c r="E233" s="278"/>
      <c r="F233" s="278"/>
      <c r="G233" s="278"/>
    </row>
    <row r="234" customFormat="false" ht="14.25" hidden="false" customHeight="false" outlineLevel="0" collapsed="false">
      <c r="A234" s="278"/>
      <c r="B234" s="278"/>
      <c r="C234" s="278"/>
      <c r="D234" s="278"/>
      <c r="E234" s="278"/>
      <c r="F234" s="278"/>
      <c r="G234" s="278"/>
    </row>
    <row r="235" customFormat="false" ht="14.25" hidden="false" customHeight="false" outlineLevel="0" collapsed="false">
      <c r="A235" s="278"/>
      <c r="B235" s="278"/>
      <c r="C235" s="278"/>
      <c r="D235" s="278"/>
      <c r="E235" s="278"/>
      <c r="F235" s="278"/>
      <c r="G235" s="278"/>
    </row>
    <row r="236" customFormat="false" ht="14.25" hidden="false" customHeight="false" outlineLevel="0" collapsed="false">
      <c r="A236" s="278"/>
      <c r="B236" s="278"/>
      <c r="C236" s="278"/>
      <c r="D236" s="278"/>
      <c r="E236" s="278"/>
      <c r="F236" s="278"/>
      <c r="G236" s="278"/>
    </row>
    <row r="237" customFormat="false" ht="14.25" hidden="false" customHeight="false" outlineLevel="0" collapsed="false">
      <c r="A237" s="278"/>
      <c r="B237" s="278"/>
      <c r="C237" s="278"/>
      <c r="D237" s="278"/>
      <c r="E237" s="278"/>
      <c r="F237" s="278"/>
      <c r="G237" s="278"/>
    </row>
    <row r="238" customFormat="false" ht="14.25" hidden="false" customHeight="false" outlineLevel="0" collapsed="false">
      <c r="A238" s="278"/>
      <c r="B238" s="278"/>
      <c r="C238" s="278"/>
      <c r="D238" s="278"/>
      <c r="E238" s="278"/>
      <c r="F238" s="278"/>
      <c r="G238" s="278"/>
    </row>
    <row r="239" customFormat="false" ht="14.25" hidden="false" customHeight="false" outlineLevel="0" collapsed="false">
      <c r="A239" s="278"/>
      <c r="B239" s="278"/>
      <c r="C239" s="278"/>
      <c r="D239" s="278"/>
      <c r="E239" s="278"/>
      <c r="F239" s="278"/>
      <c r="G239" s="278"/>
    </row>
    <row r="240" customFormat="false" ht="14.25" hidden="false" customHeight="false" outlineLevel="0" collapsed="false">
      <c r="A240" s="278"/>
      <c r="B240" s="278"/>
      <c r="C240" s="278"/>
      <c r="D240" s="278"/>
      <c r="E240" s="278"/>
      <c r="F240" s="278"/>
      <c r="G240" s="278"/>
    </row>
    <row r="241" customFormat="false" ht="14.25" hidden="false" customHeight="false" outlineLevel="0" collapsed="false">
      <c r="A241" s="278"/>
      <c r="B241" s="278"/>
      <c r="C241" s="278"/>
      <c r="D241" s="278"/>
      <c r="E241" s="278"/>
      <c r="F241" s="278"/>
      <c r="G241" s="278"/>
    </row>
    <row r="242" customFormat="false" ht="14.25" hidden="false" customHeight="false" outlineLevel="0" collapsed="false">
      <c r="A242" s="278"/>
      <c r="B242" s="278"/>
      <c r="C242" s="278"/>
      <c r="D242" s="278"/>
      <c r="E242" s="278"/>
      <c r="F242" s="278"/>
      <c r="G242" s="278"/>
    </row>
    <row r="243" customFormat="false" ht="14.25" hidden="false" customHeight="false" outlineLevel="0" collapsed="false">
      <c r="A243" s="278"/>
      <c r="B243" s="278"/>
      <c r="C243" s="278"/>
      <c r="D243" s="278"/>
      <c r="E243" s="278"/>
      <c r="F243" s="278"/>
      <c r="G243" s="278"/>
    </row>
    <row r="244" customFormat="false" ht="14.25" hidden="false" customHeight="false" outlineLevel="0" collapsed="false">
      <c r="A244" s="278"/>
      <c r="B244" s="278"/>
      <c r="C244" s="278"/>
      <c r="D244" s="278"/>
      <c r="E244" s="278"/>
      <c r="F244" s="278"/>
      <c r="G244" s="278"/>
    </row>
    <row r="245" customFormat="false" ht="14.25" hidden="false" customHeight="false" outlineLevel="0" collapsed="false">
      <c r="A245" s="278"/>
      <c r="B245" s="278"/>
      <c r="C245" s="278"/>
      <c r="D245" s="278"/>
      <c r="E245" s="278"/>
      <c r="F245" s="278"/>
      <c r="G245" s="278"/>
    </row>
    <row r="246" customFormat="false" ht="14.25" hidden="false" customHeight="false" outlineLevel="0" collapsed="false">
      <c r="A246" s="278"/>
      <c r="B246" s="278"/>
      <c r="C246" s="278"/>
      <c r="D246" s="278"/>
      <c r="E246" s="278"/>
      <c r="F246" s="278"/>
      <c r="G246" s="278"/>
    </row>
    <row r="247" customFormat="false" ht="14.25" hidden="false" customHeight="false" outlineLevel="0" collapsed="false">
      <c r="A247" s="278"/>
      <c r="B247" s="278"/>
      <c r="C247" s="278"/>
      <c r="D247" s="278"/>
      <c r="E247" s="278"/>
      <c r="F247" s="278"/>
      <c r="G247" s="278"/>
    </row>
    <row r="248" customFormat="false" ht="14.25" hidden="false" customHeight="false" outlineLevel="0" collapsed="false">
      <c r="A248" s="278"/>
      <c r="B248" s="278"/>
      <c r="C248" s="278"/>
      <c r="D248" s="278"/>
      <c r="E248" s="278"/>
      <c r="F248" s="278"/>
      <c r="G248" s="278"/>
    </row>
    <row r="249" customFormat="false" ht="14.25" hidden="false" customHeight="false" outlineLevel="0" collapsed="false">
      <c r="A249" s="278"/>
      <c r="B249" s="278"/>
      <c r="C249" s="278"/>
      <c r="D249" s="278"/>
      <c r="E249" s="278"/>
      <c r="F249" s="278"/>
      <c r="G249" s="278"/>
    </row>
    <row r="250" customFormat="false" ht="14.25" hidden="false" customHeight="false" outlineLevel="0" collapsed="false">
      <c r="A250" s="278"/>
      <c r="B250" s="278"/>
      <c r="C250" s="278"/>
      <c r="D250" s="278"/>
      <c r="E250" s="278"/>
      <c r="F250" s="278"/>
      <c r="G250" s="278"/>
    </row>
    <row r="251" customFormat="false" ht="14.25" hidden="false" customHeight="false" outlineLevel="0" collapsed="false">
      <c r="A251" s="278"/>
      <c r="B251" s="278"/>
      <c r="C251" s="278"/>
      <c r="D251" s="278"/>
      <c r="E251" s="278"/>
      <c r="F251" s="278"/>
      <c r="G251" s="278"/>
    </row>
    <row r="252" customFormat="false" ht="14.25" hidden="false" customHeight="false" outlineLevel="0" collapsed="false">
      <c r="A252" s="278"/>
      <c r="B252" s="278"/>
      <c r="C252" s="278"/>
      <c r="D252" s="278"/>
      <c r="E252" s="278"/>
      <c r="F252" s="278"/>
      <c r="G252" s="278"/>
    </row>
    <row r="253" customFormat="false" ht="14.25" hidden="false" customHeight="false" outlineLevel="0" collapsed="false">
      <c r="A253" s="278"/>
      <c r="B253" s="278"/>
      <c r="C253" s="278"/>
      <c r="D253" s="278"/>
      <c r="E253" s="278"/>
      <c r="F253" s="278"/>
      <c r="G253" s="278"/>
    </row>
    <row r="254" customFormat="false" ht="14.25" hidden="false" customHeight="false" outlineLevel="0" collapsed="false">
      <c r="A254" s="278"/>
      <c r="B254" s="278"/>
      <c r="C254" s="278"/>
      <c r="D254" s="278"/>
      <c r="E254" s="278"/>
      <c r="F254" s="278"/>
      <c r="G254" s="278"/>
    </row>
    <row r="255" customFormat="false" ht="14.25" hidden="false" customHeight="false" outlineLevel="0" collapsed="false">
      <c r="A255" s="278"/>
      <c r="B255" s="278"/>
      <c r="C255" s="278"/>
      <c r="D255" s="278"/>
      <c r="E255" s="278"/>
      <c r="F255" s="278"/>
      <c r="G255" s="278"/>
    </row>
    <row r="256" customFormat="false" ht="14.25" hidden="false" customHeight="false" outlineLevel="0" collapsed="false">
      <c r="A256" s="278"/>
      <c r="B256" s="278"/>
      <c r="C256" s="278"/>
      <c r="D256" s="278"/>
      <c r="E256" s="278"/>
      <c r="F256" s="278"/>
      <c r="G256" s="278"/>
    </row>
    <row r="257" customFormat="false" ht="14.25" hidden="false" customHeight="false" outlineLevel="0" collapsed="false">
      <c r="A257" s="278"/>
      <c r="B257" s="278"/>
      <c r="C257" s="278"/>
      <c r="D257" s="278"/>
      <c r="E257" s="278"/>
      <c r="F257" s="278"/>
      <c r="G257" s="278"/>
    </row>
    <row r="258" customFormat="false" ht="14.25" hidden="false" customHeight="false" outlineLevel="0" collapsed="false">
      <c r="A258" s="278"/>
      <c r="B258" s="278"/>
      <c r="C258" s="278"/>
      <c r="D258" s="278"/>
      <c r="E258" s="278"/>
      <c r="F258" s="278"/>
      <c r="G258" s="278"/>
    </row>
    <row r="259" customFormat="false" ht="14.25" hidden="false" customHeight="false" outlineLevel="0" collapsed="false">
      <c r="A259" s="278"/>
      <c r="B259" s="278"/>
      <c r="C259" s="278"/>
      <c r="D259" s="278"/>
      <c r="E259" s="278"/>
      <c r="F259" s="278"/>
      <c r="G259" s="278"/>
    </row>
    <row r="260" customFormat="false" ht="14.25" hidden="false" customHeight="false" outlineLevel="0" collapsed="false">
      <c r="A260" s="278"/>
      <c r="B260" s="278"/>
      <c r="C260" s="278"/>
      <c r="D260" s="278"/>
      <c r="E260" s="278"/>
      <c r="F260" s="278"/>
      <c r="G260" s="278"/>
    </row>
    <row r="261" customFormat="false" ht="14.25" hidden="false" customHeight="false" outlineLevel="0" collapsed="false">
      <c r="A261" s="278"/>
      <c r="B261" s="278"/>
      <c r="C261" s="278"/>
      <c r="D261" s="278"/>
      <c r="E261" s="278"/>
      <c r="F261" s="278"/>
      <c r="G261" s="278"/>
    </row>
    <row r="262" customFormat="false" ht="14.25" hidden="false" customHeight="false" outlineLevel="0" collapsed="false">
      <c r="A262" s="278"/>
      <c r="B262" s="278"/>
      <c r="C262" s="278"/>
      <c r="D262" s="278"/>
      <c r="E262" s="278"/>
      <c r="F262" s="278"/>
      <c r="G262" s="278"/>
    </row>
    <row r="263" customFormat="false" ht="14.25" hidden="false" customHeight="false" outlineLevel="0" collapsed="false">
      <c r="A263" s="278"/>
      <c r="B263" s="278"/>
      <c r="C263" s="278"/>
      <c r="D263" s="278"/>
      <c r="E263" s="278"/>
      <c r="F263" s="278"/>
      <c r="G263" s="278"/>
    </row>
    <row r="264" customFormat="false" ht="14.25" hidden="false" customHeight="false" outlineLevel="0" collapsed="false">
      <c r="A264" s="278"/>
      <c r="B264" s="278"/>
      <c r="C264" s="278"/>
      <c r="D264" s="278"/>
      <c r="E264" s="278"/>
      <c r="F264" s="278"/>
      <c r="G264" s="278"/>
    </row>
    <row r="265" customFormat="false" ht="14.25" hidden="false" customHeight="false" outlineLevel="0" collapsed="false">
      <c r="A265" s="278"/>
      <c r="B265" s="278"/>
      <c r="C265" s="278"/>
      <c r="D265" s="278"/>
      <c r="E265" s="278"/>
      <c r="F265" s="278"/>
      <c r="G265" s="278"/>
    </row>
    <row r="266" customFormat="false" ht="14.25" hidden="false" customHeight="false" outlineLevel="0" collapsed="false">
      <c r="A266" s="278"/>
      <c r="B266" s="278"/>
      <c r="C266" s="278"/>
      <c r="D266" s="278"/>
      <c r="E266" s="278"/>
      <c r="F266" s="278"/>
      <c r="G266" s="278"/>
    </row>
    <row r="267" customFormat="false" ht="14.25" hidden="false" customHeight="false" outlineLevel="0" collapsed="false">
      <c r="A267" s="278"/>
      <c r="B267" s="278"/>
      <c r="C267" s="278"/>
      <c r="D267" s="278"/>
      <c r="E267" s="278"/>
      <c r="F267" s="278"/>
      <c r="G267" s="278"/>
    </row>
    <row r="268" customFormat="false" ht="14.25" hidden="false" customHeight="false" outlineLevel="0" collapsed="false">
      <c r="A268" s="278"/>
      <c r="B268" s="278"/>
      <c r="C268" s="278"/>
      <c r="D268" s="278"/>
      <c r="E268" s="278"/>
      <c r="F268" s="278"/>
      <c r="G268" s="278"/>
    </row>
    <row r="269" customFormat="false" ht="14.25" hidden="false" customHeight="false" outlineLevel="0" collapsed="false">
      <c r="A269" s="278"/>
      <c r="B269" s="278"/>
      <c r="C269" s="278"/>
      <c r="D269" s="278"/>
      <c r="E269" s="278"/>
      <c r="F269" s="278"/>
      <c r="G269" s="278"/>
    </row>
    <row r="270" customFormat="false" ht="14.25" hidden="false" customHeight="false" outlineLevel="0" collapsed="false">
      <c r="A270" s="278"/>
      <c r="B270" s="278"/>
      <c r="C270" s="278"/>
      <c r="D270" s="278"/>
      <c r="E270" s="278"/>
      <c r="F270" s="278"/>
      <c r="G270" s="278"/>
    </row>
    <row r="271" customFormat="false" ht="14.25" hidden="false" customHeight="false" outlineLevel="0" collapsed="false">
      <c r="A271" s="278"/>
      <c r="B271" s="278"/>
      <c r="C271" s="278"/>
      <c r="D271" s="278"/>
      <c r="E271" s="278"/>
      <c r="F271" s="278"/>
      <c r="G271" s="278"/>
    </row>
    <row r="272" customFormat="false" ht="14.25" hidden="false" customHeight="false" outlineLevel="0" collapsed="false">
      <c r="A272" s="278"/>
      <c r="B272" s="278"/>
      <c r="C272" s="278"/>
      <c r="D272" s="278"/>
      <c r="E272" s="278"/>
      <c r="F272" s="278"/>
      <c r="G272" s="278"/>
    </row>
    <row r="273" customFormat="false" ht="14.25" hidden="false" customHeight="false" outlineLevel="0" collapsed="false">
      <c r="A273" s="278"/>
      <c r="B273" s="278"/>
      <c r="C273" s="278"/>
      <c r="D273" s="278"/>
      <c r="E273" s="278"/>
      <c r="F273" s="278"/>
      <c r="G273" s="278"/>
    </row>
    <row r="274" customFormat="false" ht="14.25" hidden="false" customHeight="false" outlineLevel="0" collapsed="false">
      <c r="A274" s="278"/>
      <c r="B274" s="278"/>
      <c r="C274" s="278"/>
      <c r="D274" s="278"/>
      <c r="E274" s="278"/>
      <c r="F274" s="278"/>
      <c r="G274" s="278"/>
    </row>
    <row r="275" customFormat="false" ht="14.25" hidden="false" customHeight="false" outlineLevel="0" collapsed="false">
      <c r="A275" s="278"/>
      <c r="B275" s="278"/>
      <c r="C275" s="278"/>
      <c r="D275" s="278"/>
      <c r="E275" s="278"/>
      <c r="F275" s="278"/>
      <c r="G275" s="278"/>
    </row>
    <row r="276" customFormat="false" ht="14.25" hidden="false" customHeight="false" outlineLevel="0" collapsed="false">
      <c r="A276" s="278"/>
      <c r="B276" s="278"/>
      <c r="C276" s="278"/>
      <c r="D276" s="278"/>
      <c r="E276" s="278"/>
      <c r="F276" s="278"/>
      <c r="G276" s="278"/>
    </row>
    <row r="277" customFormat="false" ht="14.25" hidden="false" customHeight="false" outlineLevel="0" collapsed="false">
      <c r="A277" s="278"/>
      <c r="B277" s="278"/>
      <c r="C277" s="278"/>
      <c r="D277" s="278"/>
      <c r="E277" s="278"/>
      <c r="F277" s="278"/>
      <c r="G277" s="278"/>
    </row>
    <row r="278" customFormat="false" ht="14.25" hidden="false" customHeight="false" outlineLevel="0" collapsed="false">
      <c r="A278" s="278"/>
      <c r="B278" s="278"/>
      <c r="C278" s="278"/>
      <c r="D278" s="278"/>
      <c r="E278" s="278"/>
      <c r="F278" s="278"/>
      <c r="G278" s="278"/>
    </row>
    <row r="279" customFormat="false" ht="14.25" hidden="false" customHeight="false" outlineLevel="0" collapsed="false">
      <c r="A279" s="278"/>
      <c r="B279" s="278"/>
      <c r="C279" s="278"/>
      <c r="D279" s="278"/>
      <c r="E279" s="278"/>
      <c r="F279" s="278"/>
      <c r="G279" s="278"/>
    </row>
    <row r="280" customFormat="false" ht="14.25" hidden="false" customHeight="false" outlineLevel="0" collapsed="false">
      <c r="A280" s="278"/>
      <c r="B280" s="278"/>
      <c r="C280" s="278"/>
      <c r="D280" s="278"/>
      <c r="E280" s="278"/>
      <c r="F280" s="278"/>
      <c r="G280" s="278"/>
    </row>
    <row r="281" customFormat="false" ht="14.25" hidden="false" customHeight="false" outlineLevel="0" collapsed="false">
      <c r="A281" s="278"/>
      <c r="B281" s="278"/>
      <c r="C281" s="278"/>
      <c r="D281" s="278"/>
      <c r="E281" s="278"/>
      <c r="F281" s="278"/>
      <c r="G281" s="278"/>
    </row>
    <row r="282" customFormat="false" ht="14.25" hidden="false" customHeight="false" outlineLevel="0" collapsed="false">
      <c r="A282" s="278"/>
      <c r="B282" s="278"/>
      <c r="C282" s="278"/>
      <c r="D282" s="278"/>
      <c r="E282" s="278"/>
      <c r="F282" s="278"/>
      <c r="G282" s="278"/>
    </row>
    <row r="283" customFormat="false" ht="14.25" hidden="false" customHeight="false" outlineLevel="0" collapsed="false">
      <c r="A283" s="278"/>
      <c r="B283" s="278"/>
      <c r="C283" s="278"/>
      <c r="D283" s="278"/>
      <c r="E283" s="278"/>
      <c r="F283" s="278"/>
      <c r="G283" s="278"/>
    </row>
    <row r="284" customFormat="false" ht="14.25" hidden="false" customHeight="false" outlineLevel="0" collapsed="false">
      <c r="A284" s="278"/>
      <c r="B284" s="278"/>
      <c r="C284" s="278"/>
      <c r="D284" s="278"/>
      <c r="E284" s="278"/>
      <c r="F284" s="278"/>
      <c r="G284" s="278"/>
    </row>
    <row r="285" customFormat="false" ht="14.25" hidden="false" customHeight="false" outlineLevel="0" collapsed="false">
      <c r="A285" s="278"/>
      <c r="B285" s="278"/>
      <c r="C285" s="278"/>
      <c r="D285" s="278"/>
      <c r="E285" s="278"/>
      <c r="F285" s="278"/>
      <c r="G285" s="278"/>
    </row>
    <row r="286" customFormat="false" ht="14.25" hidden="false" customHeight="false" outlineLevel="0" collapsed="false">
      <c r="A286" s="278"/>
      <c r="B286" s="278"/>
      <c r="C286" s="278"/>
      <c r="D286" s="278"/>
      <c r="E286" s="278"/>
      <c r="F286" s="278"/>
      <c r="G286" s="278"/>
    </row>
    <row r="287" customFormat="false" ht="14.25" hidden="false" customHeight="false" outlineLevel="0" collapsed="false">
      <c r="A287" s="278"/>
      <c r="B287" s="278"/>
      <c r="C287" s="278"/>
      <c r="D287" s="278"/>
      <c r="E287" s="278"/>
      <c r="F287" s="278"/>
      <c r="G287" s="278"/>
    </row>
    <row r="288" customFormat="false" ht="14.25" hidden="false" customHeight="false" outlineLevel="0" collapsed="false">
      <c r="A288" s="278"/>
      <c r="B288" s="278"/>
      <c r="C288" s="278"/>
      <c r="D288" s="278"/>
      <c r="E288" s="278"/>
      <c r="F288" s="278"/>
      <c r="G288" s="278"/>
    </row>
    <row r="289" customFormat="false" ht="14.25" hidden="false" customHeight="false" outlineLevel="0" collapsed="false">
      <c r="A289" s="278"/>
      <c r="B289" s="278"/>
      <c r="C289" s="278"/>
      <c r="D289" s="278"/>
      <c r="E289" s="278"/>
      <c r="F289" s="278"/>
      <c r="G289" s="278"/>
    </row>
    <row r="290" customFormat="false" ht="14.25" hidden="false" customHeight="false" outlineLevel="0" collapsed="false">
      <c r="A290" s="278"/>
      <c r="B290" s="278"/>
      <c r="C290" s="278"/>
      <c r="D290" s="278"/>
      <c r="E290" s="278"/>
      <c r="F290" s="278"/>
      <c r="G290" s="278"/>
    </row>
    <row r="291" customFormat="false" ht="14.25" hidden="false" customHeight="false" outlineLevel="0" collapsed="false">
      <c r="A291" s="278"/>
      <c r="B291" s="278"/>
      <c r="C291" s="278"/>
      <c r="D291" s="278"/>
      <c r="E291" s="278"/>
      <c r="F291" s="278"/>
      <c r="G291" s="278"/>
    </row>
    <row r="292" customFormat="false" ht="14.25" hidden="false" customHeight="false" outlineLevel="0" collapsed="false">
      <c r="A292" s="278"/>
      <c r="B292" s="278"/>
      <c r="C292" s="278"/>
      <c r="D292" s="278"/>
      <c r="E292" s="278"/>
      <c r="F292" s="278"/>
      <c r="G292" s="278"/>
    </row>
    <row r="293" customFormat="false" ht="14.25" hidden="false" customHeight="false" outlineLevel="0" collapsed="false">
      <c r="A293" s="278"/>
      <c r="B293" s="278"/>
      <c r="C293" s="278"/>
      <c r="D293" s="278"/>
      <c r="E293" s="278"/>
      <c r="F293" s="278"/>
      <c r="G293" s="278"/>
    </row>
    <row r="294" customFormat="false" ht="14.25" hidden="false" customHeight="false" outlineLevel="0" collapsed="false">
      <c r="A294" s="278"/>
      <c r="B294" s="278"/>
      <c r="C294" s="278"/>
      <c r="D294" s="278"/>
      <c r="E294" s="278"/>
      <c r="F294" s="278"/>
      <c r="G294" s="278"/>
    </row>
    <row r="295" customFormat="false" ht="14.25" hidden="false" customHeight="false" outlineLevel="0" collapsed="false">
      <c r="A295" s="278"/>
      <c r="B295" s="278"/>
      <c r="C295" s="278"/>
      <c r="D295" s="278"/>
      <c r="E295" s="278"/>
      <c r="F295" s="278"/>
      <c r="G295" s="278"/>
    </row>
    <row r="296" customFormat="false" ht="14.25" hidden="false" customHeight="false" outlineLevel="0" collapsed="false">
      <c r="A296" s="278"/>
      <c r="B296" s="278"/>
      <c r="C296" s="278"/>
      <c r="D296" s="278"/>
      <c r="E296" s="278"/>
      <c r="F296" s="278"/>
      <c r="G296" s="278"/>
    </row>
    <row r="297" customFormat="false" ht="14.25" hidden="false" customHeight="false" outlineLevel="0" collapsed="false">
      <c r="A297" s="278"/>
      <c r="B297" s="278"/>
      <c r="C297" s="278"/>
      <c r="D297" s="278"/>
      <c r="E297" s="278"/>
      <c r="F297" s="278"/>
      <c r="G297" s="278"/>
    </row>
    <row r="298" customFormat="false" ht="14.25" hidden="false" customHeight="false" outlineLevel="0" collapsed="false">
      <c r="A298" s="278"/>
      <c r="B298" s="278"/>
      <c r="C298" s="278"/>
      <c r="D298" s="278"/>
      <c r="E298" s="278"/>
      <c r="F298" s="278"/>
      <c r="G298" s="278"/>
    </row>
    <row r="299" customFormat="false" ht="14.25" hidden="false" customHeight="false" outlineLevel="0" collapsed="false">
      <c r="A299" s="278"/>
      <c r="B299" s="278"/>
      <c r="C299" s="278"/>
      <c r="D299" s="278"/>
      <c r="E299" s="278"/>
      <c r="F299" s="278"/>
      <c r="G299" s="278"/>
    </row>
    <row r="300" customFormat="false" ht="14.25" hidden="false" customHeight="false" outlineLevel="0" collapsed="false">
      <c r="A300" s="278"/>
      <c r="B300" s="278"/>
      <c r="C300" s="278"/>
      <c r="D300" s="278"/>
      <c r="E300" s="278"/>
      <c r="F300" s="278"/>
      <c r="G300" s="278"/>
    </row>
    <row r="301" customFormat="false" ht="14.25" hidden="false" customHeight="false" outlineLevel="0" collapsed="false">
      <c r="A301" s="278"/>
      <c r="B301" s="278"/>
      <c r="C301" s="278"/>
      <c r="D301" s="278"/>
      <c r="E301" s="278"/>
      <c r="F301" s="278"/>
      <c r="G301" s="278"/>
    </row>
    <row r="302" customFormat="false" ht="14.25" hidden="false" customHeight="false" outlineLevel="0" collapsed="false">
      <c r="A302" s="278"/>
      <c r="B302" s="278"/>
      <c r="C302" s="278"/>
      <c r="D302" s="278"/>
      <c r="E302" s="278"/>
      <c r="F302" s="278"/>
      <c r="G302" s="278"/>
    </row>
    <row r="303" customFormat="false" ht="14.25" hidden="false" customHeight="false" outlineLevel="0" collapsed="false">
      <c r="A303" s="278"/>
      <c r="B303" s="278"/>
      <c r="C303" s="278"/>
      <c r="D303" s="278"/>
      <c r="E303" s="278"/>
      <c r="F303" s="278"/>
      <c r="G303" s="278"/>
    </row>
    <row r="304" customFormat="false" ht="14.25" hidden="false" customHeight="false" outlineLevel="0" collapsed="false">
      <c r="A304" s="278"/>
      <c r="B304" s="278"/>
      <c r="C304" s="278"/>
      <c r="D304" s="278"/>
      <c r="E304" s="278"/>
      <c r="F304" s="278"/>
      <c r="G304" s="278"/>
    </row>
    <row r="305" customFormat="false" ht="14.25" hidden="false" customHeight="false" outlineLevel="0" collapsed="false">
      <c r="A305" s="278"/>
      <c r="B305" s="278"/>
      <c r="C305" s="278"/>
      <c r="D305" s="278"/>
      <c r="E305" s="278"/>
      <c r="F305" s="278"/>
      <c r="G305" s="278"/>
    </row>
    <row r="306" customFormat="false" ht="14.25" hidden="false" customHeight="false" outlineLevel="0" collapsed="false">
      <c r="A306" s="278"/>
      <c r="B306" s="278"/>
      <c r="C306" s="278"/>
      <c r="D306" s="278"/>
      <c r="E306" s="278"/>
      <c r="F306" s="278"/>
      <c r="G306" s="278"/>
    </row>
    <row r="307" customFormat="false" ht="14.25" hidden="false" customHeight="false" outlineLevel="0" collapsed="false">
      <c r="A307" s="278"/>
      <c r="B307" s="278"/>
      <c r="C307" s="278"/>
      <c r="D307" s="278"/>
      <c r="E307" s="278"/>
      <c r="F307" s="278"/>
      <c r="G307" s="278"/>
    </row>
    <row r="308" customFormat="false" ht="14.25" hidden="false" customHeight="false" outlineLevel="0" collapsed="false">
      <c r="A308" s="278"/>
      <c r="B308" s="278"/>
      <c r="C308" s="278"/>
      <c r="D308" s="278"/>
      <c r="E308" s="278"/>
      <c r="F308" s="278"/>
      <c r="G308" s="278"/>
    </row>
    <row r="309" customFormat="false" ht="14.25" hidden="false" customHeight="false" outlineLevel="0" collapsed="false">
      <c r="A309" s="278"/>
      <c r="B309" s="278"/>
      <c r="C309" s="278"/>
      <c r="D309" s="278"/>
      <c r="E309" s="278"/>
      <c r="F309" s="278"/>
      <c r="G309" s="278"/>
    </row>
    <row r="310" customFormat="false" ht="14.25" hidden="false" customHeight="false" outlineLevel="0" collapsed="false">
      <c r="A310" s="278"/>
      <c r="B310" s="278"/>
      <c r="C310" s="278"/>
      <c r="D310" s="278"/>
      <c r="E310" s="278"/>
      <c r="F310" s="278"/>
      <c r="G310" s="278"/>
    </row>
    <row r="311" customFormat="false" ht="14.25" hidden="false" customHeight="false" outlineLevel="0" collapsed="false">
      <c r="A311" s="278"/>
      <c r="B311" s="278"/>
      <c r="C311" s="278"/>
      <c r="D311" s="278"/>
      <c r="E311" s="278"/>
      <c r="F311" s="278"/>
      <c r="G311" s="278"/>
    </row>
    <row r="312" customFormat="false" ht="14.25" hidden="false" customHeight="false" outlineLevel="0" collapsed="false">
      <c r="A312" s="278"/>
      <c r="B312" s="278"/>
      <c r="C312" s="278"/>
      <c r="D312" s="278"/>
      <c r="E312" s="278"/>
      <c r="F312" s="278"/>
      <c r="G312" s="278"/>
    </row>
    <row r="313" customFormat="false" ht="14.25" hidden="false" customHeight="false" outlineLevel="0" collapsed="false">
      <c r="A313" s="278"/>
      <c r="B313" s="278"/>
      <c r="C313" s="278"/>
      <c r="D313" s="278"/>
      <c r="E313" s="278"/>
      <c r="F313" s="278"/>
      <c r="G313" s="278"/>
    </row>
    <row r="314" customFormat="false" ht="14.25" hidden="false" customHeight="false" outlineLevel="0" collapsed="false">
      <c r="A314" s="278"/>
      <c r="B314" s="278"/>
      <c r="C314" s="278"/>
      <c r="D314" s="278"/>
      <c r="E314" s="278"/>
      <c r="F314" s="278"/>
      <c r="G314" s="278"/>
    </row>
    <row r="315" customFormat="false" ht="14.25" hidden="false" customHeight="false" outlineLevel="0" collapsed="false">
      <c r="A315" s="278"/>
      <c r="B315" s="278"/>
      <c r="C315" s="278"/>
      <c r="D315" s="278"/>
      <c r="E315" s="278"/>
      <c r="F315" s="278"/>
      <c r="G315" s="278"/>
    </row>
    <row r="316" customFormat="false" ht="14.25" hidden="false" customHeight="false" outlineLevel="0" collapsed="false">
      <c r="A316" s="278"/>
      <c r="B316" s="278"/>
      <c r="C316" s="278"/>
      <c r="D316" s="278"/>
      <c r="E316" s="278"/>
      <c r="F316" s="278"/>
      <c r="G316" s="278"/>
    </row>
    <row r="317" customFormat="false" ht="14.25" hidden="false" customHeight="false" outlineLevel="0" collapsed="false">
      <c r="A317" s="278"/>
      <c r="B317" s="278"/>
      <c r="C317" s="278"/>
      <c r="D317" s="278"/>
      <c r="E317" s="278"/>
      <c r="F317" s="278"/>
      <c r="G317" s="278"/>
    </row>
    <row r="318" customFormat="false" ht="14.25" hidden="false" customHeight="false" outlineLevel="0" collapsed="false">
      <c r="A318" s="278"/>
      <c r="B318" s="278"/>
      <c r="C318" s="278"/>
      <c r="D318" s="278"/>
      <c r="E318" s="278"/>
      <c r="F318" s="278"/>
      <c r="G318" s="278"/>
    </row>
    <row r="319" customFormat="false" ht="14.25" hidden="false" customHeight="false" outlineLevel="0" collapsed="false">
      <c r="A319" s="278"/>
      <c r="B319" s="278"/>
      <c r="C319" s="278"/>
      <c r="D319" s="278"/>
      <c r="E319" s="278"/>
      <c r="F319" s="278"/>
      <c r="G319" s="278"/>
    </row>
    <row r="320" customFormat="false" ht="14.25" hidden="false" customHeight="false" outlineLevel="0" collapsed="false">
      <c r="A320" s="278"/>
      <c r="B320" s="278"/>
      <c r="C320" s="278"/>
      <c r="D320" s="278"/>
      <c r="E320" s="278"/>
      <c r="F320" s="278"/>
      <c r="G320" s="278"/>
    </row>
    <row r="321" customFormat="false" ht="14.25" hidden="false" customHeight="false" outlineLevel="0" collapsed="false">
      <c r="A321" s="278"/>
      <c r="B321" s="278"/>
      <c r="C321" s="278"/>
      <c r="D321" s="278"/>
      <c r="E321" s="278"/>
      <c r="F321" s="278"/>
      <c r="G321" s="278"/>
    </row>
    <row r="322" customFormat="false" ht="14.25" hidden="false" customHeight="false" outlineLevel="0" collapsed="false">
      <c r="A322" s="278"/>
      <c r="B322" s="278"/>
      <c r="C322" s="278"/>
      <c r="D322" s="278"/>
      <c r="E322" s="278"/>
      <c r="F322" s="278"/>
      <c r="G322" s="278"/>
    </row>
    <row r="323" customFormat="false" ht="14.25" hidden="false" customHeight="false" outlineLevel="0" collapsed="false">
      <c r="A323" s="278"/>
      <c r="B323" s="278"/>
      <c r="C323" s="278"/>
      <c r="D323" s="278"/>
      <c r="E323" s="278"/>
      <c r="F323" s="278"/>
      <c r="G323" s="278"/>
    </row>
    <row r="324" customFormat="false" ht="14.25" hidden="false" customHeight="false" outlineLevel="0" collapsed="false">
      <c r="A324" s="278"/>
      <c r="B324" s="278"/>
      <c r="C324" s="278"/>
      <c r="D324" s="278"/>
      <c r="E324" s="278"/>
      <c r="F324" s="278"/>
      <c r="G324" s="278"/>
    </row>
    <row r="325" customFormat="false" ht="14.25" hidden="false" customHeight="false" outlineLevel="0" collapsed="false">
      <c r="A325" s="278"/>
      <c r="B325" s="278"/>
      <c r="C325" s="278"/>
      <c r="D325" s="278"/>
      <c r="E325" s="278"/>
      <c r="F325" s="278"/>
      <c r="G325" s="278"/>
    </row>
    <row r="326" customFormat="false" ht="14.25" hidden="false" customHeight="false" outlineLevel="0" collapsed="false">
      <c r="A326" s="278"/>
      <c r="B326" s="278"/>
      <c r="C326" s="278"/>
      <c r="D326" s="278"/>
      <c r="E326" s="278"/>
      <c r="F326" s="278"/>
      <c r="G326" s="278"/>
    </row>
    <row r="327" customFormat="false" ht="14.25" hidden="false" customHeight="false" outlineLevel="0" collapsed="false">
      <c r="A327" s="278"/>
      <c r="B327" s="278"/>
      <c r="C327" s="278"/>
      <c r="D327" s="278"/>
      <c r="E327" s="278"/>
      <c r="F327" s="278"/>
      <c r="G327" s="278"/>
    </row>
    <row r="328" customFormat="false" ht="14.25" hidden="false" customHeight="false" outlineLevel="0" collapsed="false">
      <c r="A328" s="278"/>
      <c r="B328" s="278"/>
      <c r="C328" s="278"/>
      <c r="D328" s="278"/>
      <c r="E328" s="278"/>
      <c r="F328" s="278"/>
      <c r="G328" s="278"/>
    </row>
    <row r="329" customFormat="false" ht="14.25" hidden="false" customHeight="false" outlineLevel="0" collapsed="false">
      <c r="A329" s="278"/>
      <c r="B329" s="278"/>
      <c r="C329" s="278"/>
      <c r="D329" s="278"/>
      <c r="E329" s="278"/>
      <c r="F329" s="278"/>
      <c r="G329" s="278"/>
    </row>
    <row r="330" customFormat="false" ht="14.25" hidden="false" customHeight="false" outlineLevel="0" collapsed="false">
      <c r="A330" s="278"/>
      <c r="B330" s="278"/>
      <c r="C330" s="278"/>
      <c r="D330" s="278"/>
      <c r="E330" s="278"/>
      <c r="F330" s="278"/>
      <c r="G330" s="278"/>
    </row>
    <row r="331" customFormat="false" ht="14.25" hidden="false" customHeight="false" outlineLevel="0" collapsed="false">
      <c r="A331" s="278"/>
      <c r="B331" s="278"/>
      <c r="C331" s="278"/>
      <c r="D331" s="278"/>
      <c r="E331" s="278"/>
      <c r="F331" s="278"/>
      <c r="G331" s="278"/>
    </row>
    <row r="332" customFormat="false" ht="14.25" hidden="false" customHeight="false" outlineLevel="0" collapsed="false">
      <c r="A332" s="278"/>
      <c r="B332" s="278"/>
      <c r="C332" s="278"/>
      <c r="D332" s="278"/>
      <c r="E332" s="278"/>
      <c r="F332" s="278"/>
      <c r="G332" s="278"/>
    </row>
    <row r="333" customFormat="false" ht="14.25" hidden="false" customHeight="false" outlineLevel="0" collapsed="false">
      <c r="A333" s="278"/>
      <c r="B333" s="278"/>
      <c r="C333" s="278"/>
      <c r="D333" s="278"/>
      <c r="E333" s="278"/>
      <c r="F333" s="278"/>
      <c r="G333" s="278"/>
    </row>
    <row r="334" customFormat="false" ht="14.25" hidden="false" customHeight="false" outlineLevel="0" collapsed="false">
      <c r="A334" s="278"/>
      <c r="B334" s="278"/>
      <c r="C334" s="278"/>
      <c r="D334" s="278"/>
      <c r="E334" s="278"/>
      <c r="F334" s="278"/>
      <c r="G334" s="278"/>
    </row>
    <row r="335" customFormat="false" ht="14.25" hidden="false" customHeight="false" outlineLevel="0" collapsed="false">
      <c r="A335" s="278"/>
      <c r="B335" s="278"/>
      <c r="C335" s="278"/>
      <c r="D335" s="278"/>
      <c r="E335" s="278"/>
      <c r="F335" s="278"/>
      <c r="G335" s="278"/>
    </row>
    <row r="336" customFormat="false" ht="14.25" hidden="false" customHeight="false" outlineLevel="0" collapsed="false">
      <c r="A336" s="278"/>
      <c r="B336" s="278"/>
      <c r="C336" s="278"/>
      <c r="D336" s="278"/>
      <c r="E336" s="278"/>
      <c r="F336" s="278"/>
      <c r="G336" s="278"/>
    </row>
    <row r="337" customFormat="false" ht="14.25" hidden="false" customHeight="false" outlineLevel="0" collapsed="false">
      <c r="A337" s="278"/>
      <c r="B337" s="278"/>
      <c r="C337" s="278"/>
      <c r="D337" s="278"/>
      <c r="E337" s="278"/>
      <c r="F337" s="278"/>
      <c r="G337" s="278"/>
    </row>
    <row r="338" customFormat="false" ht="14.25" hidden="false" customHeight="false" outlineLevel="0" collapsed="false">
      <c r="A338" s="278"/>
      <c r="B338" s="278"/>
      <c r="C338" s="278"/>
      <c r="D338" s="278"/>
      <c r="E338" s="278"/>
      <c r="F338" s="278"/>
      <c r="G338" s="278"/>
    </row>
    <row r="339" customFormat="false" ht="14.25" hidden="false" customHeight="false" outlineLevel="0" collapsed="false">
      <c r="A339" s="278"/>
      <c r="B339" s="278"/>
      <c r="C339" s="278"/>
      <c r="D339" s="278"/>
      <c r="E339" s="278"/>
      <c r="F339" s="278"/>
      <c r="G339" s="278"/>
    </row>
    <row r="340" customFormat="false" ht="14.25" hidden="false" customHeight="false" outlineLevel="0" collapsed="false">
      <c r="A340" s="278"/>
      <c r="B340" s="278"/>
      <c r="C340" s="278"/>
      <c r="D340" s="278"/>
      <c r="E340" s="278"/>
      <c r="F340" s="278"/>
      <c r="G340" s="278"/>
    </row>
    <row r="341" customFormat="false" ht="14.25" hidden="false" customHeight="false" outlineLevel="0" collapsed="false">
      <c r="A341" s="278"/>
      <c r="B341" s="278"/>
      <c r="C341" s="278"/>
      <c r="D341" s="278"/>
      <c r="E341" s="278"/>
      <c r="F341" s="278"/>
      <c r="G341" s="278"/>
    </row>
    <row r="342" customFormat="false" ht="14.25" hidden="false" customHeight="false" outlineLevel="0" collapsed="false">
      <c r="A342" s="278"/>
      <c r="B342" s="278"/>
      <c r="C342" s="278"/>
      <c r="D342" s="278"/>
      <c r="E342" s="278"/>
      <c r="F342" s="278"/>
      <c r="G342" s="278"/>
    </row>
    <row r="343" customFormat="false" ht="14.25" hidden="false" customHeight="false" outlineLevel="0" collapsed="false">
      <c r="A343" s="278"/>
      <c r="B343" s="278"/>
      <c r="C343" s="278"/>
      <c r="D343" s="278"/>
      <c r="E343" s="278"/>
      <c r="F343" s="278"/>
      <c r="G343" s="278"/>
    </row>
    <row r="344" customFormat="false" ht="14.25" hidden="false" customHeight="false" outlineLevel="0" collapsed="false">
      <c r="A344" s="278"/>
      <c r="B344" s="278"/>
      <c r="C344" s="278"/>
      <c r="D344" s="278"/>
      <c r="E344" s="278"/>
      <c r="F344" s="278"/>
      <c r="G344" s="278"/>
    </row>
    <row r="345" customFormat="false" ht="14.25" hidden="false" customHeight="false" outlineLevel="0" collapsed="false">
      <c r="A345" s="278"/>
      <c r="B345" s="278"/>
      <c r="C345" s="278"/>
      <c r="D345" s="278"/>
      <c r="E345" s="278"/>
      <c r="F345" s="278"/>
      <c r="G345" s="278"/>
    </row>
    <row r="346" customFormat="false" ht="14.25" hidden="false" customHeight="false" outlineLevel="0" collapsed="false">
      <c r="A346" s="278"/>
      <c r="B346" s="278"/>
      <c r="C346" s="278"/>
      <c r="D346" s="278"/>
      <c r="E346" s="278"/>
      <c r="F346" s="278"/>
      <c r="G346" s="278"/>
    </row>
    <row r="347" customFormat="false" ht="14.25" hidden="false" customHeight="false" outlineLevel="0" collapsed="false">
      <c r="A347" s="278"/>
      <c r="B347" s="278"/>
      <c r="C347" s="278"/>
      <c r="D347" s="278"/>
      <c r="E347" s="278"/>
      <c r="F347" s="278"/>
      <c r="G347" s="278"/>
    </row>
    <row r="348" customFormat="false" ht="14.25" hidden="false" customHeight="false" outlineLevel="0" collapsed="false">
      <c r="A348" s="278"/>
      <c r="B348" s="278"/>
      <c r="C348" s="278"/>
      <c r="D348" s="278"/>
      <c r="E348" s="278"/>
      <c r="F348" s="278"/>
      <c r="G348" s="278"/>
    </row>
    <row r="349" customFormat="false" ht="14.25" hidden="false" customHeight="false" outlineLevel="0" collapsed="false">
      <c r="A349" s="278"/>
      <c r="B349" s="278"/>
      <c r="C349" s="278"/>
      <c r="D349" s="278"/>
      <c r="E349" s="278"/>
      <c r="F349" s="278"/>
      <c r="G349" s="278"/>
    </row>
    <row r="350" customFormat="false" ht="14.25" hidden="false" customHeight="false" outlineLevel="0" collapsed="false">
      <c r="A350" s="278"/>
      <c r="B350" s="278"/>
      <c r="C350" s="278"/>
      <c r="D350" s="278"/>
      <c r="E350" s="278"/>
      <c r="F350" s="278"/>
      <c r="G350" s="278"/>
    </row>
    <row r="351" customFormat="false" ht="14.25" hidden="false" customHeight="false" outlineLevel="0" collapsed="false">
      <c r="A351" s="278"/>
      <c r="B351" s="278"/>
      <c r="C351" s="278"/>
      <c r="D351" s="278"/>
      <c r="E351" s="278"/>
      <c r="F351" s="278"/>
      <c r="G351" s="278"/>
    </row>
    <row r="352" customFormat="false" ht="14.25" hidden="false" customHeight="false" outlineLevel="0" collapsed="false">
      <c r="A352" s="278"/>
      <c r="B352" s="278"/>
      <c r="C352" s="278"/>
      <c r="D352" s="278"/>
      <c r="E352" s="278"/>
      <c r="F352" s="278"/>
      <c r="G352" s="278"/>
    </row>
    <row r="353" customFormat="false" ht="14.25" hidden="false" customHeight="false" outlineLevel="0" collapsed="false">
      <c r="A353" s="278"/>
      <c r="B353" s="278"/>
      <c r="C353" s="278"/>
      <c r="D353" s="278"/>
      <c r="E353" s="278"/>
      <c r="F353" s="278"/>
      <c r="G353" s="278"/>
    </row>
    <row r="354" customFormat="false" ht="14.25" hidden="false" customHeight="false" outlineLevel="0" collapsed="false">
      <c r="A354" s="278"/>
      <c r="B354" s="278"/>
      <c r="C354" s="278"/>
      <c r="D354" s="278"/>
      <c r="E354" s="278"/>
      <c r="F354" s="278"/>
      <c r="G354" s="278"/>
    </row>
    <row r="355" customFormat="false" ht="14.25" hidden="false" customHeight="false" outlineLevel="0" collapsed="false">
      <c r="A355" s="278"/>
      <c r="B355" s="278"/>
      <c r="C355" s="278"/>
      <c r="D355" s="278"/>
      <c r="E355" s="278"/>
      <c r="F355" s="278"/>
      <c r="G355" s="278"/>
    </row>
    <row r="356" customFormat="false" ht="14.25" hidden="false" customHeight="false" outlineLevel="0" collapsed="false">
      <c r="A356" s="278"/>
      <c r="B356" s="278"/>
      <c r="C356" s="278"/>
      <c r="D356" s="278"/>
      <c r="E356" s="278"/>
      <c r="F356" s="278"/>
      <c r="G356" s="278"/>
    </row>
    <row r="357" customFormat="false" ht="14.25" hidden="false" customHeight="false" outlineLevel="0" collapsed="false">
      <c r="A357" s="278"/>
      <c r="B357" s="278"/>
      <c r="C357" s="278"/>
      <c r="D357" s="278"/>
      <c r="E357" s="278"/>
      <c r="F357" s="278"/>
      <c r="G357" s="278"/>
    </row>
    <row r="358" customFormat="false" ht="14.25" hidden="false" customHeight="false" outlineLevel="0" collapsed="false">
      <c r="A358" s="278"/>
      <c r="B358" s="278"/>
      <c r="C358" s="278"/>
      <c r="D358" s="278"/>
      <c r="E358" s="278"/>
      <c r="F358" s="278"/>
      <c r="G358" s="278"/>
    </row>
    <row r="359" customFormat="false" ht="14.25" hidden="false" customHeight="false" outlineLevel="0" collapsed="false">
      <c r="A359" s="278"/>
      <c r="B359" s="278"/>
      <c r="C359" s="278"/>
      <c r="D359" s="278"/>
      <c r="E359" s="278"/>
      <c r="F359" s="278"/>
      <c r="G359" s="278"/>
    </row>
    <row r="360" customFormat="false" ht="14.25" hidden="false" customHeight="false" outlineLevel="0" collapsed="false">
      <c r="A360" s="278"/>
      <c r="B360" s="278"/>
      <c r="C360" s="278"/>
      <c r="D360" s="278"/>
      <c r="E360" s="278"/>
      <c r="F360" s="278"/>
      <c r="G360" s="278"/>
    </row>
    <row r="361" customFormat="false" ht="14.25" hidden="false" customHeight="false" outlineLevel="0" collapsed="false">
      <c r="A361" s="278"/>
      <c r="B361" s="278"/>
      <c r="C361" s="278"/>
      <c r="D361" s="278"/>
      <c r="E361" s="278"/>
      <c r="F361" s="278"/>
      <c r="G361" s="278"/>
    </row>
    <row r="362" customFormat="false" ht="14.25" hidden="false" customHeight="false" outlineLevel="0" collapsed="false">
      <c r="A362" s="278"/>
      <c r="B362" s="278"/>
      <c r="C362" s="278"/>
      <c r="D362" s="278"/>
      <c r="E362" s="278"/>
      <c r="F362" s="278"/>
      <c r="G362" s="278"/>
    </row>
    <row r="363" customFormat="false" ht="14.25" hidden="false" customHeight="false" outlineLevel="0" collapsed="false">
      <c r="A363" s="278"/>
      <c r="B363" s="278"/>
      <c r="C363" s="278"/>
      <c r="D363" s="278"/>
      <c r="E363" s="278"/>
      <c r="F363" s="278"/>
      <c r="G363" s="278"/>
    </row>
    <row r="364" customFormat="false" ht="14.25" hidden="false" customHeight="false" outlineLevel="0" collapsed="false">
      <c r="A364" s="278"/>
      <c r="B364" s="278"/>
      <c r="C364" s="278"/>
      <c r="D364" s="278"/>
      <c r="E364" s="278"/>
      <c r="F364" s="278"/>
      <c r="G364" s="278"/>
    </row>
    <row r="365" customFormat="false" ht="14.25" hidden="false" customHeight="false" outlineLevel="0" collapsed="false">
      <c r="A365" s="278"/>
      <c r="B365" s="278"/>
      <c r="C365" s="278"/>
      <c r="D365" s="278"/>
      <c r="E365" s="278"/>
      <c r="F365" s="278"/>
      <c r="G365" s="278"/>
    </row>
    <row r="366" customFormat="false" ht="14.25" hidden="false" customHeight="false" outlineLevel="0" collapsed="false">
      <c r="A366" s="278"/>
      <c r="B366" s="278"/>
      <c r="C366" s="278"/>
      <c r="D366" s="278"/>
      <c r="E366" s="278"/>
      <c r="F366" s="278"/>
      <c r="G366" s="278"/>
    </row>
    <row r="367" customFormat="false" ht="14.25" hidden="false" customHeight="false" outlineLevel="0" collapsed="false">
      <c r="A367" s="278"/>
      <c r="B367" s="278"/>
      <c r="C367" s="278"/>
      <c r="D367" s="278"/>
      <c r="E367" s="278"/>
      <c r="F367" s="278"/>
      <c r="G367" s="278"/>
    </row>
    <row r="368" customFormat="false" ht="14.25" hidden="false" customHeight="false" outlineLevel="0" collapsed="false">
      <c r="A368" s="278"/>
      <c r="B368" s="278"/>
      <c r="C368" s="278"/>
      <c r="D368" s="278"/>
      <c r="E368" s="278"/>
      <c r="F368" s="278"/>
      <c r="G368" s="278"/>
    </row>
    <row r="369" customFormat="false" ht="14.25" hidden="false" customHeight="false" outlineLevel="0" collapsed="false">
      <c r="A369" s="278"/>
      <c r="B369" s="278"/>
      <c r="C369" s="278"/>
      <c r="D369" s="278"/>
      <c r="E369" s="278"/>
      <c r="F369" s="278"/>
      <c r="G369" s="278"/>
    </row>
    <row r="370" customFormat="false" ht="14.25" hidden="false" customHeight="false" outlineLevel="0" collapsed="false">
      <c r="A370" s="278"/>
      <c r="B370" s="278"/>
      <c r="C370" s="278"/>
      <c r="D370" s="278"/>
      <c r="E370" s="278"/>
      <c r="F370" s="278"/>
      <c r="G370" s="278"/>
    </row>
    <row r="371" customFormat="false" ht="14.25" hidden="false" customHeight="false" outlineLevel="0" collapsed="false">
      <c r="A371" s="278"/>
      <c r="B371" s="278"/>
      <c r="C371" s="278"/>
      <c r="D371" s="278"/>
      <c r="E371" s="278"/>
      <c r="F371" s="278"/>
      <c r="G371" s="278"/>
    </row>
    <row r="372" customFormat="false" ht="14.25" hidden="false" customHeight="false" outlineLevel="0" collapsed="false">
      <c r="A372" s="278"/>
      <c r="B372" s="278"/>
      <c r="C372" s="278"/>
      <c r="D372" s="278"/>
      <c r="E372" s="278"/>
      <c r="F372" s="278"/>
      <c r="G372" s="278"/>
    </row>
    <row r="373" customFormat="false" ht="14.25" hidden="false" customHeight="false" outlineLevel="0" collapsed="false">
      <c r="A373" s="278"/>
      <c r="B373" s="278"/>
      <c r="C373" s="278"/>
      <c r="D373" s="278"/>
      <c r="E373" s="278"/>
      <c r="F373" s="278"/>
      <c r="G373" s="278"/>
    </row>
    <row r="374" customFormat="false" ht="14.25" hidden="false" customHeight="false" outlineLevel="0" collapsed="false">
      <c r="A374" s="278"/>
      <c r="B374" s="278"/>
      <c r="C374" s="278"/>
      <c r="D374" s="278"/>
      <c r="E374" s="278"/>
      <c r="F374" s="278"/>
      <c r="G374" s="278"/>
    </row>
    <row r="375" customFormat="false" ht="14.25" hidden="false" customHeight="false" outlineLevel="0" collapsed="false">
      <c r="A375" s="278"/>
      <c r="B375" s="278"/>
      <c r="C375" s="278"/>
      <c r="D375" s="278"/>
      <c r="E375" s="278"/>
      <c r="F375" s="278"/>
      <c r="G375" s="278"/>
    </row>
    <row r="376" customFormat="false" ht="14.25" hidden="false" customHeight="false" outlineLevel="0" collapsed="false">
      <c r="A376" s="278"/>
      <c r="B376" s="278"/>
      <c r="C376" s="278"/>
      <c r="D376" s="278"/>
      <c r="E376" s="278"/>
      <c r="F376" s="278"/>
      <c r="G376" s="278"/>
    </row>
    <row r="377" customFormat="false" ht="14.25" hidden="false" customHeight="false" outlineLevel="0" collapsed="false">
      <c r="A377" s="278"/>
      <c r="B377" s="278"/>
      <c r="C377" s="278"/>
      <c r="D377" s="278"/>
      <c r="E377" s="278"/>
      <c r="F377" s="278"/>
      <c r="G377" s="278"/>
    </row>
    <row r="378" customFormat="false" ht="14.25" hidden="false" customHeight="false" outlineLevel="0" collapsed="false">
      <c r="A378" s="278"/>
      <c r="B378" s="278"/>
      <c r="C378" s="278"/>
      <c r="D378" s="278"/>
      <c r="E378" s="278"/>
      <c r="F378" s="278"/>
      <c r="G378" s="278"/>
    </row>
    <row r="379" customFormat="false" ht="14.25" hidden="false" customHeight="false" outlineLevel="0" collapsed="false">
      <c r="A379" s="278"/>
      <c r="B379" s="278"/>
      <c r="C379" s="278"/>
      <c r="D379" s="278"/>
      <c r="E379" s="278"/>
      <c r="F379" s="278"/>
      <c r="G379" s="278"/>
    </row>
    <row r="380" customFormat="false" ht="14.25" hidden="false" customHeight="false" outlineLevel="0" collapsed="false">
      <c r="A380" s="278"/>
      <c r="B380" s="278"/>
      <c r="C380" s="278"/>
      <c r="D380" s="278"/>
      <c r="E380" s="278"/>
      <c r="F380" s="278"/>
      <c r="G380" s="278"/>
    </row>
    <row r="381" customFormat="false" ht="14.25" hidden="false" customHeight="false" outlineLevel="0" collapsed="false">
      <c r="A381" s="278"/>
      <c r="B381" s="278"/>
      <c r="C381" s="278"/>
      <c r="D381" s="278"/>
      <c r="E381" s="278"/>
      <c r="F381" s="278"/>
      <c r="G381" s="278"/>
    </row>
    <row r="382" customFormat="false" ht="14.25" hidden="false" customHeight="false" outlineLevel="0" collapsed="false">
      <c r="A382" s="278"/>
      <c r="B382" s="278"/>
      <c r="C382" s="278"/>
      <c r="D382" s="278"/>
      <c r="E382" s="278"/>
      <c r="F382" s="278"/>
      <c r="G382" s="278"/>
    </row>
    <row r="383" customFormat="false" ht="14.25" hidden="false" customHeight="false" outlineLevel="0" collapsed="false">
      <c r="A383" s="278"/>
      <c r="B383" s="278"/>
      <c r="C383" s="278"/>
      <c r="D383" s="278"/>
      <c r="E383" s="278"/>
      <c r="F383" s="278"/>
      <c r="G383" s="278"/>
    </row>
    <row r="384" customFormat="false" ht="14.25" hidden="false" customHeight="false" outlineLevel="0" collapsed="false">
      <c r="A384" s="278"/>
      <c r="B384" s="278"/>
      <c r="C384" s="278"/>
      <c r="D384" s="278"/>
      <c r="E384" s="278"/>
      <c r="F384" s="278"/>
      <c r="G384" s="278"/>
    </row>
    <row r="385" customFormat="false" ht="14.25" hidden="false" customHeight="false" outlineLevel="0" collapsed="false">
      <c r="A385" s="278"/>
      <c r="B385" s="278"/>
      <c r="C385" s="278"/>
      <c r="D385" s="278"/>
      <c r="E385" s="278"/>
      <c r="F385" s="278"/>
      <c r="G385" s="278"/>
    </row>
    <row r="386" customFormat="false" ht="14.25" hidden="false" customHeight="false" outlineLevel="0" collapsed="false">
      <c r="A386" s="278"/>
      <c r="B386" s="278"/>
      <c r="C386" s="278"/>
      <c r="D386" s="278"/>
      <c r="E386" s="278"/>
      <c r="F386" s="278"/>
      <c r="G386" s="278"/>
    </row>
    <row r="387" customFormat="false" ht="14.25" hidden="false" customHeight="false" outlineLevel="0" collapsed="false">
      <c r="A387" s="278"/>
      <c r="B387" s="278"/>
      <c r="C387" s="278"/>
      <c r="D387" s="278"/>
      <c r="E387" s="278"/>
      <c r="F387" s="278"/>
      <c r="G387" s="278"/>
    </row>
    <row r="388" customFormat="false" ht="14.25" hidden="false" customHeight="false" outlineLevel="0" collapsed="false">
      <c r="A388" s="278"/>
      <c r="B388" s="278"/>
      <c r="C388" s="278"/>
      <c r="D388" s="278"/>
      <c r="E388" s="278"/>
      <c r="F388" s="278"/>
      <c r="G388" s="278"/>
    </row>
    <row r="389" customFormat="false" ht="14.25" hidden="false" customHeight="false" outlineLevel="0" collapsed="false">
      <c r="A389" s="278"/>
      <c r="B389" s="278"/>
      <c r="C389" s="278"/>
      <c r="D389" s="278"/>
      <c r="E389" s="278"/>
      <c r="F389" s="278"/>
      <c r="G389" s="278"/>
    </row>
    <row r="390" customFormat="false" ht="14.25" hidden="false" customHeight="false" outlineLevel="0" collapsed="false">
      <c r="A390" s="278"/>
      <c r="B390" s="278"/>
      <c r="C390" s="278"/>
      <c r="D390" s="278"/>
      <c r="E390" s="278"/>
      <c r="F390" s="278"/>
      <c r="G390" s="278"/>
    </row>
    <row r="391" customFormat="false" ht="14.25" hidden="false" customHeight="false" outlineLevel="0" collapsed="false">
      <c r="A391" s="278"/>
      <c r="B391" s="278"/>
      <c r="C391" s="278"/>
      <c r="D391" s="278"/>
      <c r="E391" s="278"/>
      <c r="F391" s="278"/>
      <c r="G391" s="278"/>
    </row>
    <row r="392" customFormat="false" ht="14.25" hidden="false" customHeight="false" outlineLevel="0" collapsed="false">
      <c r="A392" s="278"/>
      <c r="B392" s="278"/>
      <c r="C392" s="278"/>
      <c r="D392" s="278"/>
      <c r="E392" s="278"/>
      <c r="F392" s="278"/>
      <c r="G392" s="278"/>
    </row>
    <row r="393" customFormat="false" ht="14.25" hidden="false" customHeight="false" outlineLevel="0" collapsed="false">
      <c r="A393" s="278"/>
      <c r="B393" s="278"/>
      <c r="C393" s="278"/>
      <c r="D393" s="278"/>
      <c r="E393" s="278"/>
      <c r="F393" s="278"/>
      <c r="G393" s="278"/>
    </row>
    <row r="394" customFormat="false" ht="14.25" hidden="false" customHeight="false" outlineLevel="0" collapsed="false">
      <c r="A394" s="278"/>
      <c r="B394" s="278"/>
      <c r="C394" s="278"/>
      <c r="D394" s="278"/>
      <c r="E394" s="278"/>
      <c r="F394" s="278"/>
      <c r="G394" s="278"/>
    </row>
    <row r="395" customFormat="false" ht="14.25" hidden="false" customHeight="false" outlineLevel="0" collapsed="false">
      <c r="A395" s="278"/>
      <c r="B395" s="278"/>
      <c r="C395" s="278"/>
      <c r="D395" s="278"/>
      <c r="E395" s="278"/>
      <c r="F395" s="278"/>
      <c r="G395" s="278"/>
    </row>
    <row r="396" customFormat="false" ht="14.25" hidden="false" customHeight="false" outlineLevel="0" collapsed="false">
      <c r="A396" s="278"/>
      <c r="B396" s="278"/>
      <c r="C396" s="278"/>
      <c r="D396" s="278"/>
      <c r="E396" s="278"/>
      <c r="F396" s="278"/>
      <c r="G396" s="278"/>
    </row>
    <row r="397" customFormat="false" ht="14.25" hidden="false" customHeight="false" outlineLevel="0" collapsed="false">
      <c r="A397" s="278"/>
      <c r="B397" s="278"/>
      <c r="C397" s="278"/>
      <c r="D397" s="278"/>
      <c r="E397" s="278"/>
      <c r="F397" s="278"/>
      <c r="G397" s="278"/>
    </row>
    <row r="398" customFormat="false" ht="14.25" hidden="false" customHeight="false" outlineLevel="0" collapsed="false">
      <c r="A398" s="278"/>
      <c r="B398" s="278"/>
      <c r="C398" s="278"/>
      <c r="D398" s="278"/>
      <c r="E398" s="278"/>
      <c r="F398" s="278"/>
      <c r="G398" s="278"/>
    </row>
    <row r="399" customFormat="false" ht="14.25" hidden="false" customHeight="false" outlineLevel="0" collapsed="false">
      <c r="A399" s="278"/>
      <c r="B399" s="278"/>
      <c r="C399" s="278"/>
      <c r="D399" s="278"/>
      <c r="E399" s="278"/>
      <c r="F399" s="278"/>
      <c r="G399" s="278"/>
    </row>
    <row r="400" customFormat="false" ht="14.25" hidden="false" customHeight="false" outlineLevel="0" collapsed="false">
      <c r="A400" s="278"/>
      <c r="B400" s="278"/>
      <c r="C400" s="278"/>
      <c r="D400" s="278"/>
      <c r="E400" s="278"/>
      <c r="F400" s="278"/>
      <c r="G400" s="278"/>
    </row>
    <row r="401" customFormat="false" ht="14.25" hidden="false" customHeight="false" outlineLevel="0" collapsed="false">
      <c r="A401" s="278"/>
      <c r="B401" s="278"/>
      <c r="C401" s="278"/>
      <c r="D401" s="278"/>
      <c r="E401" s="278"/>
      <c r="F401" s="278"/>
      <c r="G401" s="278"/>
    </row>
    <row r="402" customFormat="false" ht="14.25" hidden="false" customHeight="false" outlineLevel="0" collapsed="false">
      <c r="A402" s="278"/>
      <c r="B402" s="278"/>
      <c r="C402" s="278"/>
      <c r="D402" s="278"/>
      <c r="E402" s="278"/>
      <c r="F402" s="278"/>
      <c r="G402" s="278"/>
    </row>
    <row r="403" customFormat="false" ht="14.25" hidden="false" customHeight="false" outlineLevel="0" collapsed="false">
      <c r="A403" s="278"/>
      <c r="B403" s="278"/>
      <c r="C403" s="278"/>
      <c r="D403" s="278"/>
      <c r="E403" s="278"/>
      <c r="F403" s="278"/>
      <c r="G403" s="278"/>
    </row>
    <row r="404" customFormat="false" ht="14.25" hidden="false" customHeight="false" outlineLevel="0" collapsed="false">
      <c r="A404" s="278"/>
      <c r="B404" s="278"/>
      <c r="C404" s="278"/>
      <c r="D404" s="278"/>
      <c r="E404" s="278"/>
      <c r="F404" s="278"/>
      <c r="G404" s="278"/>
    </row>
    <row r="405" customFormat="false" ht="14.25" hidden="false" customHeight="false" outlineLevel="0" collapsed="false">
      <c r="A405" s="278"/>
      <c r="B405" s="278"/>
      <c r="C405" s="278"/>
      <c r="D405" s="278"/>
      <c r="E405" s="278"/>
      <c r="F405" s="278"/>
      <c r="G405" s="278"/>
    </row>
    <row r="406" customFormat="false" ht="14.25" hidden="false" customHeight="false" outlineLevel="0" collapsed="false">
      <c r="A406" s="278"/>
      <c r="B406" s="278"/>
      <c r="C406" s="278"/>
      <c r="D406" s="278"/>
      <c r="E406" s="278"/>
      <c r="F406" s="278"/>
      <c r="G406" s="278"/>
    </row>
    <row r="407" customFormat="false" ht="14.25" hidden="false" customHeight="false" outlineLevel="0" collapsed="false">
      <c r="A407" s="278"/>
      <c r="B407" s="278"/>
      <c r="C407" s="278"/>
      <c r="D407" s="278"/>
      <c r="E407" s="278"/>
      <c r="F407" s="278"/>
      <c r="G407" s="278"/>
    </row>
    <row r="408" customFormat="false" ht="14.25" hidden="false" customHeight="false" outlineLevel="0" collapsed="false">
      <c r="A408" s="278"/>
      <c r="B408" s="278"/>
      <c r="C408" s="278"/>
      <c r="D408" s="278"/>
      <c r="E408" s="278"/>
      <c r="F408" s="278"/>
      <c r="G408" s="278"/>
    </row>
    <row r="409" customFormat="false" ht="14.25" hidden="false" customHeight="false" outlineLevel="0" collapsed="false">
      <c r="A409" s="278"/>
      <c r="B409" s="278"/>
      <c r="C409" s="278"/>
      <c r="D409" s="278"/>
      <c r="E409" s="278"/>
      <c r="F409" s="278"/>
      <c r="G409" s="278"/>
    </row>
    <row r="410" customFormat="false" ht="14.25" hidden="false" customHeight="false" outlineLevel="0" collapsed="false">
      <c r="A410" s="278"/>
      <c r="B410" s="278"/>
      <c r="C410" s="278"/>
      <c r="D410" s="278"/>
      <c r="E410" s="278"/>
      <c r="F410" s="278"/>
      <c r="G410" s="278"/>
    </row>
    <row r="411" customFormat="false" ht="14.25" hidden="false" customHeight="false" outlineLevel="0" collapsed="false">
      <c r="A411" s="278"/>
      <c r="B411" s="278"/>
      <c r="C411" s="278"/>
      <c r="D411" s="278"/>
      <c r="E411" s="278"/>
      <c r="F411" s="278"/>
      <c r="G411" s="278"/>
    </row>
    <row r="412" customFormat="false" ht="14.25" hidden="false" customHeight="false" outlineLevel="0" collapsed="false">
      <c r="A412" s="278"/>
      <c r="B412" s="278"/>
      <c r="C412" s="278"/>
      <c r="D412" s="278"/>
      <c r="E412" s="278"/>
      <c r="F412" s="278"/>
      <c r="G412" s="278"/>
    </row>
    <row r="413" customFormat="false" ht="14.25" hidden="false" customHeight="false" outlineLevel="0" collapsed="false">
      <c r="A413" s="278"/>
      <c r="B413" s="278"/>
      <c r="C413" s="278"/>
      <c r="D413" s="278"/>
      <c r="E413" s="278"/>
      <c r="F413" s="278"/>
      <c r="G413" s="278"/>
    </row>
    <row r="414" customFormat="false" ht="14.25" hidden="false" customHeight="false" outlineLevel="0" collapsed="false">
      <c r="A414" s="278"/>
      <c r="B414" s="278"/>
      <c r="C414" s="278"/>
      <c r="D414" s="278"/>
      <c r="E414" s="278"/>
      <c r="F414" s="278"/>
      <c r="G414" s="278"/>
    </row>
    <row r="415" customFormat="false" ht="14.25" hidden="false" customHeight="false" outlineLevel="0" collapsed="false">
      <c r="A415" s="278"/>
      <c r="B415" s="278"/>
      <c r="C415" s="278"/>
      <c r="D415" s="278"/>
      <c r="E415" s="278"/>
      <c r="F415" s="278"/>
      <c r="G415" s="278"/>
    </row>
    <row r="416" customFormat="false" ht="14.25" hidden="false" customHeight="false" outlineLevel="0" collapsed="false">
      <c r="A416" s="278"/>
      <c r="B416" s="278"/>
      <c r="C416" s="278"/>
      <c r="D416" s="278"/>
      <c r="E416" s="278"/>
      <c r="F416" s="278"/>
      <c r="G416" s="278"/>
    </row>
    <row r="417" customFormat="false" ht="14.25" hidden="false" customHeight="false" outlineLevel="0" collapsed="false">
      <c r="A417" s="278"/>
      <c r="B417" s="278"/>
      <c r="C417" s="278"/>
      <c r="D417" s="278"/>
      <c r="E417" s="278"/>
      <c r="F417" s="278"/>
      <c r="G417" s="278"/>
    </row>
    <row r="418" customFormat="false" ht="14.25" hidden="false" customHeight="false" outlineLevel="0" collapsed="false">
      <c r="A418" s="278"/>
      <c r="B418" s="278"/>
      <c r="C418" s="278"/>
      <c r="D418" s="278"/>
      <c r="E418" s="278"/>
      <c r="F418" s="278"/>
      <c r="G418" s="278"/>
    </row>
    <row r="419" customFormat="false" ht="14.25" hidden="false" customHeight="false" outlineLevel="0" collapsed="false">
      <c r="A419" s="278"/>
      <c r="B419" s="278"/>
      <c r="C419" s="278"/>
      <c r="D419" s="278"/>
      <c r="E419" s="278"/>
      <c r="F419" s="278"/>
      <c r="G419" s="278"/>
    </row>
    <row r="420" customFormat="false" ht="14.25" hidden="false" customHeight="false" outlineLevel="0" collapsed="false">
      <c r="A420" s="278"/>
      <c r="B420" s="278"/>
      <c r="C420" s="278"/>
      <c r="D420" s="278"/>
      <c r="E420" s="278"/>
      <c r="F420" s="278"/>
      <c r="G420" s="278"/>
    </row>
    <row r="421" customFormat="false" ht="14.25" hidden="false" customHeight="false" outlineLevel="0" collapsed="false">
      <c r="A421" s="278"/>
      <c r="B421" s="278"/>
      <c r="C421" s="278"/>
      <c r="D421" s="278"/>
      <c r="E421" s="278"/>
      <c r="F421" s="278"/>
      <c r="G421" s="278"/>
    </row>
    <row r="422" customFormat="false" ht="14.25" hidden="false" customHeight="false" outlineLevel="0" collapsed="false">
      <c r="A422" s="278"/>
      <c r="B422" s="278"/>
      <c r="C422" s="278"/>
      <c r="D422" s="278"/>
      <c r="E422" s="278"/>
      <c r="F422" s="278"/>
      <c r="G422" s="278"/>
    </row>
    <row r="423" customFormat="false" ht="14.25" hidden="false" customHeight="false" outlineLevel="0" collapsed="false">
      <c r="A423" s="278"/>
      <c r="B423" s="278"/>
      <c r="C423" s="278"/>
      <c r="D423" s="278"/>
      <c r="E423" s="278"/>
      <c r="F423" s="278"/>
      <c r="G423" s="278"/>
    </row>
    <row r="424" customFormat="false" ht="14.25" hidden="false" customHeight="false" outlineLevel="0" collapsed="false">
      <c r="A424" s="278"/>
      <c r="B424" s="278"/>
      <c r="C424" s="278"/>
      <c r="D424" s="278"/>
      <c r="E424" s="278"/>
      <c r="F424" s="278"/>
      <c r="G424" s="278"/>
    </row>
    <row r="425" customFormat="false" ht="14.25" hidden="false" customHeight="false" outlineLevel="0" collapsed="false">
      <c r="A425" s="278"/>
      <c r="B425" s="278"/>
      <c r="C425" s="278"/>
      <c r="D425" s="278"/>
      <c r="E425" s="278"/>
      <c r="F425" s="278"/>
      <c r="G425" s="278"/>
    </row>
    <row r="426" customFormat="false" ht="14.25" hidden="false" customHeight="false" outlineLevel="0" collapsed="false">
      <c r="A426" s="278"/>
      <c r="B426" s="278"/>
      <c r="C426" s="278"/>
      <c r="D426" s="278"/>
      <c r="E426" s="278"/>
      <c r="F426" s="278"/>
      <c r="G426" s="278"/>
    </row>
    <row r="427" customFormat="false" ht="14.25" hidden="false" customHeight="false" outlineLevel="0" collapsed="false">
      <c r="A427" s="278"/>
      <c r="B427" s="278"/>
      <c r="C427" s="278"/>
      <c r="D427" s="278"/>
      <c r="E427" s="278"/>
      <c r="F427" s="278"/>
      <c r="G427" s="278"/>
    </row>
    <row r="428" customFormat="false" ht="14.25" hidden="false" customHeight="false" outlineLevel="0" collapsed="false">
      <c r="A428" s="278"/>
      <c r="B428" s="278"/>
      <c r="C428" s="278"/>
      <c r="D428" s="278"/>
      <c r="E428" s="278"/>
      <c r="F428" s="278"/>
      <c r="G428" s="278"/>
    </row>
    <row r="429" customFormat="false" ht="14.25" hidden="false" customHeight="false" outlineLevel="0" collapsed="false">
      <c r="A429" s="278"/>
      <c r="B429" s="278"/>
      <c r="C429" s="278"/>
      <c r="D429" s="278"/>
      <c r="E429" s="278"/>
      <c r="F429" s="278"/>
      <c r="G429" s="278"/>
    </row>
    <row r="430" customFormat="false" ht="14.25" hidden="false" customHeight="false" outlineLevel="0" collapsed="false">
      <c r="A430" s="278"/>
      <c r="B430" s="278"/>
      <c r="C430" s="278"/>
      <c r="D430" s="278"/>
      <c r="E430" s="278"/>
      <c r="F430" s="278"/>
      <c r="G430" s="278"/>
    </row>
    <row r="431" customFormat="false" ht="14.25" hidden="false" customHeight="false" outlineLevel="0" collapsed="false">
      <c r="A431" s="278"/>
      <c r="B431" s="278"/>
      <c r="C431" s="278"/>
      <c r="D431" s="278"/>
      <c r="E431" s="278"/>
      <c r="F431" s="278"/>
      <c r="G431" s="278"/>
    </row>
    <row r="432" customFormat="false" ht="14.25" hidden="false" customHeight="false" outlineLevel="0" collapsed="false">
      <c r="A432" s="278"/>
      <c r="B432" s="278"/>
      <c r="C432" s="278"/>
      <c r="D432" s="278"/>
      <c r="E432" s="278"/>
      <c r="F432" s="278"/>
      <c r="G432" s="278"/>
    </row>
    <row r="433" customFormat="false" ht="14.25" hidden="false" customHeight="false" outlineLevel="0" collapsed="false">
      <c r="A433" s="278"/>
      <c r="B433" s="278"/>
      <c r="C433" s="278"/>
      <c r="D433" s="278"/>
      <c r="E433" s="278"/>
      <c r="F433" s="278"/>
      <c r="G433" s="278"/>
    </row>
    <row r="434" customFormat="false" ht="14.25" hidden="false" customHeight="false" outlineLevel="0" collapsed="false">
      <c r="A434" s="278"/>
      <c r="B434" s="278"/>
      <c r="C434" s="278"/>
      <c r="D434" s="278"/>
      <c r="E434" s="278"/>
      <c r="F434" s="278"/>
      <c r="G434" s="278"/>
    </row>
    <row r="435" customFormat="false" ht="14.25" hidden="false" customHeight="false" outlineLevel="0" collapsed="false">
      <c r="A435" s="278"/>
      <c r="B435" s="278"/>
      <c r="C435" s="278"/>
      <c r="D435" s="278"/>
      <c r="E435" s="278"/>
      <c r="F435" s="278"/>
      <c r="G435" s="278"/>
    </row>
    <row r="436" customFormat="false" ht="14.25" hidden="false" customHeight="false" outlineLevel="0" collapsed="false">
      <c r="A436" s="278"/>
      <c r="B436" s="278"/>
      <c r="C436" s="278"/>
      <c r="D436" s="278"/>
      <c r="E436" s="278"/>
      <c r="F436" s="278"/>
      <c r="G436" s="278"/>
    </row>
    <row r="437" customFormat="false" ht="14.25" hidden="false" customHeight="false" outlineLevel="0" collapsed="false">
      <c r="A437" s="278"/>
      <c r="B437" s="278"/>
      <c r="C437" s="278"/>
      <c r="D437" s="278"/>
      <c r="E437" s="278"/>
      <c r="F437" s="278"/>
      <c r="G437" s="278"/>
    </row>
    <row r="438" customFormat="false" ht="14.25" hidden="false" customHeight="false" outlineLevel="0" collapsed="false">
      <c r="A438" s="278"/>
      <c r="B438" s="278"/>
      <c r="C438" s="278"/>
      <c r="D438" s="278"/>
      <c r="E438" s="278"/>
      <c r="F438" s="278"/>
      <c r="G438" s="278"/>
    </row>
    <row r="439" customFormat="false" ht="14.25" hidden="false" customHeight="false" outlineLevel="0" collapsed="false">
      <c r="A439" s="278"/>
      <c r="B439" s="278"/>
      <c r="C439" s="278"/>
      <c r="D439" s="278"/>
      <c r="E439" s="278"/>
      <c r="F439" s="278"/>
      <c r="G439" s="278"/>
    </row>
    <row r="440" customFormat="false" ht="14.25" hidden="false" customHeight="false" outlineLevel="0" collapsed="false">
      <c r="A440" s="278"/>
      <c r="B440" s="278"/>
      <c r="C440" s="278"/>
      <c r="D440" s="278"/>
      <c r="E440" s="278"/>
      <c r="F440" s="278"/>
      <c r="G440" s="278"/>
    </row>
    <row r="441" customFormat="false" ht="14.25" hidden="false" customHeight="false" outlineLevel="0" collapsed="false">
      <c r="A441" s="278"/>
      <c r="B441" s="278"/>
      <c r="C441" s="278"/>
      <c r="D441" s="278"/>
      <c r="E441" s="278"/>
      <c r="F441" s="278"/>
      <c r="G441" s="278"/>
    </row>
    <row r="442" customFormat="false" ht="14.25" hidden="false" customHeight="false" outlineLevel="0" collapsed="false">
      <c r="A442" s="278"/>
      <c r="B442" s="278"/>
      <c r="C442" s="278"/>
      <c r="D442" s="278"/>
      <c r="E442" s="278"/>
      <c r="F442" s="278"/>
      <c r="G442" s="278"/>
    </row>
    <row r="443" customFormat="false" ht="14.25" hidden="false" customHeight="false" outlineLevel="0" collapsed="false">
      <c r="A443" s="278"/>
      <c r="B443" s="278"/>
      <c r="C443" s="278"/>
      <c r="D443" s="278"/>
      <c r="E443" s="278"/>
      <c r="F443" s="278"/>
      <c r="G443" s="278"/>
    </row>
    <row r="444" customFormat="false" ht="14.25" hidden="false" customHeight="false" outlineLevel="0" collapsed="false">
      <c r="A444" s="278"/>
      <c r="B444" s="278"/>
      <c r="C444" s="278"/>
      <c r="D444" s="278"/>
      <c r="E444" s="278"/>
      <c r="F444" s="278"/>
      <c r="G444" s="278"/>
    </row>
    <row r="445" customFormat="false" ht="14.25" hidden="false" customHeight="false" outlineLevel="0" collapsed="false">
      <c r="A445" s="278"/>
      <c r="B445" s="278"/>
      <c r="C445" s="278"/>
      <c r="D445" s="278"/>
      <c r="E445" s="278"/>
      <c r="F445" s="278"/>
      <c r="G445" s="278"/>
    </row>
    <row r="446" customFormat="false" ht="14.25" hidden="false" customHeight="false" outlineLevel="0" collapsed="false">
      <c r="A446" s="278"/>
      <c r="B446" s="278"/>
      <c r="C446" s="278"/>
      <c r="D446" s="278"/>
      <c r="E446" s="278"/>
      <c r="F446" s="278"/>
      <c r="G446" s="278"/>
    </row>
    <row r="447" customFormat="false" ht="14.25" hidden="false" customHeight="false" outlineLevel="0" collapsed="false">
      <c r="A447" s="278"/>
      <c r="B447" s="278"/>
      <c r="C447" s="278"/>
      <c r="D447" s="278"/>
      <c r="E447" s="278"/>
      <c r="F447" s="278"/>
      <c r="G447" s="278"/>
    </row>
    <row r="448" customFormat="false" ht="14.25" hidden="false" customHeight="false" outlineLevel="0" collapsed="false">
      <c r="A448" s="278"/>
      <c r="B448" s="278"/>
      <c r="C448" s="278"/>
      <c r="D448" s="278"/>
      <c r="E448" s="278"/>
      <c r="F448" s="278"/>
      <c r="G448" s="278"/>
    </row>
    <row r="449" customFormat="false" ht="14.25" hidden="false" customHeight="false" outlineLevel="0" collapsed="false">
      <c r="A449" s="278"/>
      <c r="B449" s="278"/>
      <c r="C449" s="278"/>
      <c r="D449" s="278"/>
      <c r="E449" s="278"/>
      <c r="F449" s="278"/>
      <c r="G449" s="278"/>
    </row>
    <row r="450" customFormat="false" ht="14.25" hidden="false" customHeight="false" outlineLevel="0" collapsed="false">
      <c r="A450" s="278"/>
      <c r="B450" s="278"/>
      <c r="C450" s="278"/>
      <c r="D450" s="278"/>
      <c r="E450" s="278"/>
      <c r="F450" s="278"/>
      <c r="G450" s="278"/>
    </row>
    <row r="451" customFormat="false" ht="14.25" hidden="false" customHeight="false" outlineLevel="0" collapsed="false">
      <c r="A451" s="278"/>
      <c r="B451" s="278"/>
      <c r="C451" s="278"/>
      <c r="D451" s="278"/>
      <c r="E451" s="278"/>
      <c r="F451" s="278"/>
      <c r="G451" s="278"/>
    </row>
    <row r="452" customFormat="false" ht="14.25" hidden="false" customHeight="false" outlineLevel="0" collapsed="false">
      <c r="A452" s="278"/>
      <c r="B452" s="278"/>
      <c r="C452" s="278"/>
      <c r="D452" s="278"/>
      <c r="E452" s="278"/>
      <c r="F452" s="278"/>
      <c r="G452" s="278"/>
    </row>
    <row r="453" customFormat="false" ht="14.25" hidden="false" customHeight="false" outlineLevel="0" collapsed="false">
      <c r="A453" s="278"/>
      <c r="B453" s="278"/>
      <c r="C453" s="278"/>
      <c r="D453" s="278"/>
      <c r="E453" s="278"/>
      <c r="F453" s="278"/>
      <c r="G453" s="278"/>
    </row>
    <row r="454" customFormat="false" ht="14.25" hidden="false" customHeight="false" outlineLevel="0" collapsed="false">
      <c r="A454" s="278"/>
      <c r="B454" s="278"/>
      <c r="C454" s="278"/>
      <c r="D454" s="278"/>
      <c r="E454" s="278"/>
      <c r="F454" s="278"/>
      <c r="G454" s="278"/>
    </row>
    <row r="455" customFormat="false" ht="14.25" hidden="false" customHeight="false" outlineLevel="0" collapsed="false">
      <c r="A455" s="278"/>
      <c r="B455" s="278"/>
      <c r="C455" s="278"/>
      <c r="D455" s="278"/>
      <c r="E455" s="278"/>
      <c r="F455" s="278"/>
      <c r="G455" s="278"/>
    </row>
    <row r="456" customFormat="false" ht="14.25" hidden="false" customHeight="false" outlineLevel="0" collapsed="false">
      <c r="A456" s="278"/>
      <c r="B456" s="278"/>
      <c r="C456" s="278"/>
      <c r="D456" s="278"/>
      <c r="E456" s="278"/>
      <c r="F456" s="278"/>
      <c r="G456" s="278"/>
    </row>
    <row r="457" customFormat="false" ht="14.25" hidden="false" customHeight="false" outlineLevel="0" collapsed="false">
      <c r="A457" s="278"/>
      <c r="B457" s="278"/>
      <c r="C457" s="278"/>
      <c r="D457" s="278"/>
      <c r="E457" s="278"/>
      <c r="F457" s="278"/>
      <c r="G457" s="278"/>
    </row>
    <row r="458" customFormat="false" ht="14.25" hidden="false" customHeight="false" outlineLevel="0" collapsed="false">
      <c r="A458" s="278"/>
      <c r="B458" s="278"/>
      <c r="C458" s="278"/>
      <c r="D458" s="278"/>
      <c r="E458" s="278"/>
      <c r="F458" s="278"/>
      <c r="G458" s="278"/>
    </row>
    <row r="459" customFormat="false" ht="14.25" hidden="false" customHeight="false" outlineLevel="0" collapsed="false">
      <c r="A459" s="278"/>
      <c r="B459" s="278"/>
      <c r="C459" s="278"/>
      <c r="D459" s="278"/>
      <c r="E459" s="278"/>
      <c r="F459" s="278"/>
      <c r="G459" s="278"/>
    </row>
    <row r="460" customFormat="false" ht="14.25" hidden="false" customHeight="false" outlineLevel="0" collapsed="false">
      <c r="A460" s="278"/>
      <c r="B460" s="278"/>
      <c r="C460" s="278"/>
      <c r="D460" s="278"/>
      <c r="E460" s="278"/>
      <c r="F460" s="278"/>
      <c r="G460" s="278"/>
    </row>
    <row r="461" customFormat="false" ht="14.25" hidden="false" customHeight="false" outlineLevel="0" collapsed="false">
      <c r="A461" s="278"/>
      <c r="B461" s="278"/>
      <c r="C461" s="278"/>
      <c r="D461" s="278"/>
      <c r="E461" s="278"/>
      <c r="F461" s="278"/>
      <c r="G461" s="278"/>
    </row>
    <row r="462" customFormat="false" ht="14.25" hidden="false" customHeight="false" outlineLevel="0" collapsed="false">
      <c r="A462" s="278"/>
      <c r="B462" s="278"/>
      <c r="C462" s="278"/>
      <c r="D462" s="278"/>
      <c r="E462" s="278"/>
      <c r="F462" s="278"/>
      <c r="G462" s="278"/>
    </row>
    <row r="463" customFormat="false" ht="14.25" hidden="false" customHeight="false" outlineLevel="0" collapsed="false">
      <c r="A463" s="278"/>
      <c r="B463" s="278"/>
      <c r="C463" s="278"/>
      <c r="D463" s="278"/>
      <c r="E463" s="278"/>
      <c r="F463" s="278"/>
      <c r="G463" s="278"/>
    </row>
    <row r="464" customFormat="false" ht="14.25" hidden="false" customHeight="false" outlineLevel="0" collapsed="false">
      <c r="A464" s="278"/>
      <c r="B464" s="278"/>
      <c r="C464" s="278"/>
      <c r="D464" s="278"/>
      <c r="E464" s="278"/>
      <c r="F464" s="278"/>
      <c r="G464" s="278"/>
    </row>
    <row r="465" customFormat="false" ht="14.25" hidden="false" customHeight="false" outlineLevel="0" collapsed="false">
      <c r="A465" s="278"/>
      <c r="B465" s="278"/>
      <c r="C465" s="278"/>
      <c r="D465" s="278"/>
      <c r="E465" s="278"/>
      <c r="F465" s="278"/>
      <c r="G465" s="278"/>
    </row>
    <row r="466" customFormat="false" ht="14.25" hidden="false" customHeight="false" outlineLevel="0" collapsed="false">
      <c r="A466" s="278"/>
      <c r="B466" s="278"/>
      <c r="C466" s="278"/>
      <c r="D466" s="278"/>
      <c r="E466" s="278"/>
      <c r="F466" s="278"/>
      <c r="G466" s="278"/>
    </row>
    <row r="467" customFormat="false" ht="14.25" hidden="false" customHeight="false" outlineLevel="0" collapsed="false">
      <c r="A467" s="278"/>
      <c r="B467" s="278"/>
      <c r="C467" s="278"/>
      <c r="D467" s="278"/>
      <c r="E467" s="278"/>
      <c r="F467" s="278"/>
      <c r="G467" s="278"/>
    </row>
    <row r="468" customFormat="false" ht="14.25" hidden="false" customHeight="false" outlineLevel="0" collapsed="false">
      <c r="A468" s="278"/>
      <c r="B468" s="278"/>
      <c r="C468" s="278"/>
      <c r="D468" s="278"/>
      <c r="E468" s="278"/>
      <c r="F468" s="278"/>
      <c r="G468" s="278"/>
    </row>
    <row r="469" customFormat="false" ht="14.25" hidden="false" customHeight="false" outlineLevel="0" collapsed="false">
      <c r="A469" s="278"/>
      <c r="B469" s="278"/>
      <c r="C469" s="278"/>
      <c r="D469" s="278"/>
      <c r="E469" s="278"/>
      <c r="F469" s="278"/>
      <c r="G469" s="278"/>
    </row>
    <row r="470" customFormat="false" ht="14.25" hidden="false" customHeight="false" outlineLevel="0" collapsed="false">
      <c r="A470" s="278"/>
      <c r="B470" s="278"/>
      <c r="C470" s="278"/>
      <c r="D470" s="278"/>
      <c r="E470" s="278"/>
      <c r="F470" s="278"/>
      <c r="G470" s="278"/>
    </row>
    <row r="471" customFormat="false" ht="14.25" hidden="false" customHeight="false" outlineLevel="0" collapsed="false">
      <c r="A471" s="278"/>
      <c r="B471" s="278"/>
      <c r="C471" s="278"/>
      <c r="D471" s="278"/>
      <c r="E471" s="278"/>
      <c r="F471" s="278"/>
      <c r="G471" s="278"/>
    </row>
    <row r="472" customFormat="false" ht="14.25" hidden="false" customHeight="false" outlineLevel="0" collapsed="false">
      <c r="A472" s="278"/>
      <c r="B472" s="278"/>
      <c r="C472" s="278"/>
      <c r="D472" s="278"/>
      <c r="E472" s="278"/>
      <c r="F472" s="278"/>
      <c r="G472" s="278"/>
    </row>
    <row r="473" customFormat="false" ht="14.25" hidden="false" customHeight="false" outlineLevel="0" collapsed="false">
      <c r="A473" s="278"/>
      <c r="B473" s="278"/>
      <c r="C473" s="278"/>
      <c r="D473" s="278"/>
      <c r="E473" s="278"/>
      <c r="F473" s="278"/>
      <c r="G473" s="278"/>
    </row>
    <row r="474" customFormat="false" ht="14.25" hidden="false" customHeight="false" outlineLevel="0" collapsed="false">
      <c r="A474" s="278"/>
      <c r="B474" s="278"/>
      <c r="C474" s="278"/>
      <c r="D474" s="278"/>
      <c r="E474" s="278"/>
      <c r="F474" s="278"/>
      <c r="G474" s="278"/>
    </row>
    <row r="475" customFormat="false" ht="14.25" hidden="false" customHeight="false" outlineLevel="0" collapsed="false">
      <c r="A475" s="278"/>
      <c r="B475" s="278"/>
      <c r="C475" s="278"/>
      <c r="D475" s="278"/>
      <c r="E475" s="278"/>
      <c r="F475" s="278"/>
      <c r="G475" s="278"/>
    </row>
    <row r="476" customFormat="false" ht="14.25" hidden="false" customHeight="false" outlineLevel="0" collapsed="false">
      <c r="A476" s="278"/>
      <c r="B476" s="278"/>
      <c r="C476" s="278"/>
      <c r="D476" s="278"/>
      <c r="E476" s="278"/>
      <c r="F476" s="278"/>
      <c r="G476" s="278"/>
    </row>
    <row r="477" customFormat="false" ht="14.25" hidden="false" customHeight="false" outlineLevel="0" collapsed="false">
      <c r="A477" s="278"/>
      <c r="B477" s="278"/>
      <c r="C477" s="278"/>
      <c r="D477" s="278"/>
      <c r="E477" s="278"/>
      <c r="F477" s="278"/>
      <c r="G477" s="278"/>
    </row>
    <row r="478" customFormat="false" ht="14.25" hidden="false" customHeight="false" outlineLevel="0" collapsed="false">
      <c r="A478" s="278"/>
      <c r="B478" s="278"/>
      <c r="C478" s="278"/>
      <c r="D478" s="278"/>
      <c r="E478" s="278"/>
      <c r="F478" s="278"/>
      <c r="G478" s="278"/>
    </row>
    <row r="479" customFormat="false" ht="14.25" hidden="false" customHeight="false" outlineLevel="0" collapsed="false">
      <c r="A479" s="278"/>
      <c r="B479" s="278"/>
      <c r="C479" s="278"/>
      <c r="D479" s="278"/>
      <c r="E479" s="278"/>
      <c r="F479" s="278"/>
      <c r="G479" s="278"/>
    </row>
    <row r="480" customFormat="false" ht="14.25" hidden="false" customHeight="false" outlineLevel="0" collapsed="false">
      <c r="A480" s="278"/>
      <c r="B480" s="278"/>
      <c r="C480" s="278"/>
      <c r="D480" s="278"/>
      <c r="E480" s="278"/>
      <c r="F480" s="278"/>
      <c r="G480" s="278"/>
    </row>
    <row r="481" customFormat="false" ht="14.25" hidden="false" customHeight="false" outlineLevel="0" collapsed="false">
      <c r="A481" s="278"/>
      <c r="B481" s="278"/>
      <c r="C481" s="278"/>
      <c r="D481" s="278"/>
      <c r="E481" s="278"/>
      <c r="F481" s="278"/>
      <c r="G481" s="278"/>
    </row>
    <row r="482" customFormat="false" ht="14.25" hidden="false" customHeight="false" outlineLevel="0" collapsed="false">
      <c r="A482" s="278"/>
      <c r="B482" s="278"/>
      <c r="C482" s="278"/>
      <c r="D482" s="278"/>
      <c r="E482" s="278"/>
      <c r="F482" s="278"/>
      <c r="G482" s="278"/>
    </row>
    <row r="483" customFormat="false" ht="14.25" hidden="false" customHeight="false" outlineLevel="0" collapsed="false">
      <c r="A483" s="278"/>
      <c r="B483" s="278"/>
      <c r="C483" s="278"/>
      <c r="D483" s="278"/>
      <c r="E483" s="278"/>
      <c r="F483" s="278"/>
      <c r="G483" s="278"/>
    </row>
    <row r="484" customFormat="false" ht="14.25" hidden="false" customHeight="false" outlineLevel="0" collapsed="false">
      <c r="A484" s="278"/>
      <c r="B484" s="278"/>
      <c r="C484" s="278"/>
      <c r="D484" s="278"/>
      <c r="E484" s="278"/>
      <c r="F484" s="278"/>
      <c r="G484" s="278"/>
    </row>
    <row r="485" customFormat="false" ht="14.25" hidden="false" customHeight="false" outlineLevel="0" collapsed="false">
      <c r="A485" s="278"/>
      <c r="B485" s="278"/>
      <c r="C485" s="278"/>
      <c r="D485" s="278"/>
      <c r="E485" s="278"/>
      <c r="F485" s="278"/>
      <c r="G485" s="278"/>
    </row>
    <row r="486" customFormat="false" ht="14.25" hidden="false" customHeight="false" outlineLevel="0" collapsed="false">
      <c r="A486" s="278"/>
      <c r="B486" s="278"/>
      <c r="C486" s="278"/>
      <c r="D486" s="278"/>
      <c r="E486" s="278"/>
      <c r="F486" s="278"/>
      <c r="G486" s="278"/>
    </row>
    <row r="487" customFormat="false" ht="14.25" hidden="false" customHeight="false" outlineLevel="0" collapsed="false">
      <c r="A487" s="278"/>
      <c r="B487" s="278"/>
      <c r="C487" s="278"/>
      <c r="D487" s="278"/>
      <c r="E487" s="278"/>
      <c r="F487" s="278"/>
      <c r="G487" s="278"/>
    </row>
    <row r="488" customFormat="false" ht="14.25" hidden="false" customHeight="false" outlineLevel="0" collapsed="false">
      <c r="A488" s="278"/>
      <c r="B488" s="278"/>
      <c r="C488" s="278"/>
      <c r="D488" s="278"/>
      <c r="E488" s="278"/>
      <c r="F488" s="278"/>
      <c r="G488" s="278"/>
    </row>
    <row r="489" customFormat="false" ht="14.25" hidden="false" customHeight="false" outlineLevel="0" collapsed="false">
      <c r="A489" s="278"/>
      <c r="B489" s="278"/>
      <c r="C489" s="278"/>
      <c r="D489" s="278"/>
      <c r="E489" s="278"/>
      <c r="F489" s="278"/>
      <c r="G489" s="278"/>
    </row>
    <row r="490" customFormat="false" ht="14.25" hidden="false" customHeight="false" outlineLevel="0" collapsed="false">
      <c r="A490" s="278"/>
      <c r="B490" s="278"/>
      <c r="C490" s="278"/>
      <c r="D490" s="278"/>
      <c r="E490" s="278"/>
      <c r="F490" s="278"/>
      <c r="G490" s="278"/>
    </row>
    <row r="491" customFormat="false" ht="14.25" hidden="false" customHeight="false" outlineLevel="0" collapsed="false">
      <c r="A491" s="278"/>
      <c r="B491" s="278"/>
      <c r="C491" s="278"/>
      <c r="D491" s="278"/>
      <c r="E491" s="278"/>
      <c r="F491" s="278"/>
      <c r="G491" s="278"/>
    </row>
    <row r="492" customFormat="false" ht="14.25" hidden="false" customHeight="false" outlineLevel="0" collapsed="false">
      <c r="A492" s="278"/>
      <c r="B492" s="278"/>
      <c r="C492" s="278"/>
      <c r="D492" s="278"/>
      <c r="E492" s="278"/>
      <c r="F492" s="278"/>
      <c r="G492" s="278"/>
    </row>
    <row r="493" customFormat="false" ht="14.25" hidden="false" customHeight="false" outlineLevel="0" collapsed="false">
      <c r="A493" s="278"/>
      <c r="B493" s="278"/>
      <c r="C493" s="278"/>
      <c r="D493" s="278"/>
      <c r="E493" s="278"/>
      <c r="F493" s="278"/>
      <c r="G493" s="278"/>
    </row>
    <row r="494" customFormat="false" ht="14.25" hidden="false" customHeight="false" outlineLevel="0" collapsed="false">
      <c r="A494" s="278"/>
      <c r="B494" s="278"/>
      <c r="C494" s="278"/>
      <c r="D494" s="278"/>
      <c r="E494" s="278"/>
      <c r="F494" s="278"/>
      <c r="G494" s="278"/>
    </row>
    <row r="495" customFormat="false" ht="14.25" hidden="false" customHeight="false" outlineLevel="0" collapsed="false">
      <c r="A495" s="278"/>
      <c r="B495" s="278"/>
      <c r="C495" s="278"/>
      <c r="D495" s="278"/>
      <c r="E495" s="278"/>
      <c r="F495" s="278"/>
      <c r="G495" s="278"/>
    </row>
    <row r="496" customFormat="false" ht="14.25" hidden="false" customHeight="false" outlineLevel="0" collapsed="false">
      <c r="A496" s="278"/>
      <c r="B496" s="278"/>
      <c r="C496" s="278"/>
      <c r="D496" s="278"/>
      <c r="E496" s="278"/>
      <c r="F496" s="278"/>
      <c r="G496" s="278"/>
    </row>
    <row r="497" customFormat="false" ht="14.25" hidden="false" customHeight="false" outlineLevel="0" collapsed="false">
      <c r="A497" s="278"/>
      <c r="B497" s="278"/>
      <c r="C497" s="278"/>
      <c r="D497" s="278"/>
      <c r="E497" s="278"/>
      <c r="F497" s="278"/>
      <c r="G497" s="278"/>
    </row>
    <row r="498" customFormat="false" ht="14.25" hidden="false" customHeight="false" outlineLevel="0" collapsed="false">
      <c r="A498" s="278"/>
      <c r="B498" s="278"/>
      <c r="C498" s="278"/>
      <c r="D498" s="278"/>
      <c r="E498" s="278"/>
      <c r="F498" s="278"/>
      <c r="G498" s="278"/>
    </row>
    <row r="499" customFormat="false" ht="14.25" hidden="false" customHeight="false" outlineLevel="0" collapsed="false">
      <c r="A499" s="278"/>
      <c r="B499" s="278"/>
      <c r="C499" s="278"/>
      <c r="D499" s="278"/>
      <c r="E499" s="278"/>
      <c r="F499" s="278"/>
      <c r="G499" s="278"/>
    </row>
    <row r="500" customFormat="false" ht="14.25" hidden="false" customHeight="false" outlineLevel="0" collapsed="false">
      <c r="A500" s="278"/>
      <c r="B500" s="278"/>
      <c r="C500" s="278"/>
      <c r="D500" s="278"/>
      <c r="E500" s="278"/>
      <c r="F500" s="278"/>
      <c r="G500" s="278"/>
    </row>
    <row r="501" customFormat="false" ht="14.25" hidden="false" customHeight="false" outlineLevel="0" collapsed="false">
      <c r="A501" s="278"/>
      <c r="B501" s="278"/>
      <c r="C501" s="278"/>
      <c r="D501" s="278"/>
      <c r="E501" s="278"/>
      <c r="F501" s="278"/>
      <c r="G501" s="278"/>
    </row>
    <row r="502" customFormat="false" ht="14.25" hidden="false" customHeight="false" outlineLevel="0" collapsed="false">
      <c r="A502" s="278"/>
      <c r="B502" s="278"/>
      <c r="C502" s="278"/>
      <c r="D502" s="278"/>
      <c r="E502" s="278"/>
      <c r="F502" s="278"/>
      <c r="G502" s="278"/>
    </row>
    <row r="503" customFormat="false" ht="14.25" hidden="false" customHeight="false" outlineLevel="0" collapsed="false">
      <c r="A503" s="278"/>
      <c r="B503" s="278"/>
      <c r="C503" s="278"/>
      <c r="D503" s="278"/>
      <c r="E503" s="278"/>
      <c r="F503" s="278"/>
      <c r="G503" s="278"/>
    </row>
    <row r="504" customFormat="false" ht="14.25" hidden="false" customHeight="false" outlineLevel="0" collapsed="false">
      <c r="A504" s="278"/>
      <c r="B504" s="278"/>
      <c r="C504" s="278"/>
      <c r="D504" s="278"/>
      <c r="E504" s="278"/>
      <c r="F504" s="278"/>
      <c r="G504" s="278"/>
    </row>
    <row r="505" customFormat="false" ht="14.25" hidden="false" customHeight="false" outlineLevel="0" collapsed="false">
      <c r="A505" s="278"/>
      <c r="B505" s="278"/>
      <c r="C505" s="278"/>
      <c r="D505" s="278"/>
      <c r="E505" s="278"/>
      <c r="F505" s="278"/>
      <c r="G505" s="278"/>
    </row>
    <row r="506" customFormat="false" ht="14.25" hidden="false" customHeight="false" outlineLevel="0" collapsed="false">
      <c r="A506" s="278"/>
      <c r="B506" s="278"/>
      <c r="C506" s="278"/>
      <c r="D506" s="278"/>
      <c r="E506" s="278"/>
      <c r="F506" s="278"/>
      <c r="G506" s="278"/>
    </row>
    <row r="507" customFormat="false" ht="14.25" hidden="false" customHeight="false" outlineLevel="0" collapsed="false">
      <c r="A507" s="278"/>
      <c r="B507" s="278"/>
      <c r="C507" s="278"/>
      <c r="D507" s="278"/>
      <c r="E507" s="278"/>
      <c r="F507" s="278"/>
      <c r="G507" s="278"/>
    </row>
    <row r="508" customFormat="false" ht="14.25" hidden="false" customHeight="false" outlineLevel="0" collapsed="false">
      <c r="A508" s="278"/>
      <c r="B508" s="278"/>
      <c r="C508" s="278"/>
      <c r="D508" s="278"/>
      <c r="E508" s="278"/>
      <c r="F508" s="278"/>
      <c r="G508" s="278"/>
    </row>
    <row r="509" customFormat="false" ht="14.25" hidden="false" customHeight="false" outlineLevel="0" collapsed="false">
      <c r="A509" s="278"/>
      <c r="B509" s="278"/>
      <c r="C509" s="278"/>
      <c r="D509" s="278"/>
      <c r="E509" s="278"/>
      <c r="F509" s="278"/>
      <c r="G509" s="278"/>
    </row>
    <row r="510" customFormat="false" ht="14.25" hidden="false" customHeight="false" outlineLevel="0" collapsed="false">
      <c r="A510" s="278"/>
      <c r="B510" s="278"/>
      <c r="C510" s="278"/>
      <c r="D510" s="278"/>
      <c r="E510" s="278"/>
      <c r="F510" s="278"/>
      <c r="G510" s="278"/>
    </row>
    <row r="511" customFormat="false" ht="14.25" hidden="false" customHeight="false" outlineLevel="0" collapsed="false">
      <c r="A511" s="278"/>
      <c r="B511" s="278"/>
      <c r="C511" s="278"/>
      <c r="D511" s="278"/>
      <c r="E511" s="278"/>
      <c r="F511" s="278"/>
      <c r="G511" s="278"/>
    </row>
    <row r="512" customFormat="false" ht="14.25" hidden="false" customHeight="false" outlineLevel="0" collapsed="false">
      <c r="A512" s="278"/>
      <c r="B512" s="278"/>
      <c r="C512" s="278"/>
      <c r="D512" s="278"/>
      <c r="E512" s="278"/>
      <c r="F512" s="278"/>
      <c r="G512" s="278"/>
    </row>
    <row r="513" customFormat="false" ht="14.25" hidden="false" customHeight="false" outlineLevel="0" collapsed="false">
      <c r="A513" s="278"/>
      <c r="B513" s="278"/>
      <c r="C513" s="278"/>
      <c r="D513" s="278"/>
      <c r="E513" s="278"/>
      <c r="F513" s="278"/>
      <c r="G513" s="278"/>
    </row>
    <row r="514" customFormat="false" ht="14.25" hidden="false" customHeight="false" outlineLevel="0" collapsed="false">
      <c r="A514" s="278"/>
      <c r="B514" s="278"/>
      <c r="C514" s="278"/>
      <c r="D514" s="278"/>
      <c r="E514" s="278"/>
      <c r="F514" s="278"/>
      <c r="G514" s="278"/>
    </row>
    <row r="515" customFormat="false" ht="14.25" hidden="false" customHeight="false" outlineLevel="0" collapsed="false">
      <c r="A515" s="278"/>
      <c r="B515" s="278"/>
      <c r="C515" s="278"/>
      <c r="D515" s="278"/>
      <c r="E515" s="278"/>
      <c r="F515" s="278"/>
      <c r="G515" s="278"/>
    </row>
    <row r="516" customFormat="false" ht="14.25" hidden="false" customHeight="false" outlineLevel="0" collapsed="false">
      <c r="A516" s="278"/>
      <c r="B516" s="278"/>
      <c r="C516" s="278"/>
      <c r="D516" s="278"/>
      <c r="E516" s="278"/>
      <c r="F516" s="278"/>
      <c r="G516" s="278"/>
    </row>
    <row r="517" customFormat="false" ht="14.25" hidden="false" customHeight="false" outlineLevel="0" collapsed="false">
      <c r="A517" s="278"/>
      <c r="B517" s="278"/>
      <c r="C517" s="278"/>
      <c r="D517" s="278"/>
      <c r="E517" s="278"/>
      <c r="F517" s="278"/>
      <c r="G517" s="278"/>
    </row>
    <row r="518" customFormat="false" ht="14.25" hidden="false" customHeight="false" outlineLevel="0" collapsed="false">
      <c r="A518" s="278"/>
      <c r="B518" s="278"/>
      <c r="C518" s="278"/>
      <c r="D518" s="278"/>
      <c r="E518" s="278"/>
      <c r="F518" s="278"/>
      <c r="G518" s="278"/>
    </row>
    <row r="519" customFormat="false" ht="14.25" hidden="false" customHeight="false" outlineLevel="0" collapsed="false">
      <c r="A519" s="278"/>
      <c r="B519" s="278"/>
      <c r="C519" s="278"/>
      <c r="D519" s="278"/>
      <c r="E519" s="278"/>
      <c r="F519" s="278"/>
      <c r="G519" s="278"/>
    </row>
    <row r="520" customFormat="false" ht="14.25" hidden="false" customHeight="false" outlineLevel="0" collapsed="false">
      <c r="A520" s="278"/>
      <c r="B520" s="278"/>
      <c r="C520" s="278"/>
      <c r="D520" s="278"/>
      <c r="E520" s="278"/>
      <c r="F520" s="278"/>
      <c r="G520" s="278"/>
    </row>
    <row r="521" customFormat="false" ht="14.25" hidden="false" customHeight="false" outlineLevel="0" collapsed="false">
      <c r="A521" s="278"/>
      <c r="B521" s="278"/>
      <c r="C521" s="278"/>
      <c r="D521" s="278"/>
      <c r="E521" s="278"/>
      <c r="F521" s="278"/>
      <c r="G521" s="278"/>
    </row>
    <row r="522" customFormat="false" ht="14.25" hidden="false" customHeight="false" outlineLevel="0" collapsed="false">
      <c r="A522" s="278"/>
      <c r="B522" s="278"/>
      <c r="C522" s="278"/>
      <c r="D522" s="278"/>
      <c r="E522" s="278"/>
      <c r="F522" s="278"/>
      <c r="G522" s="278"/>
    </row>
    <row r="523" customFormat="false" ht="14.25" hidden="false" customHeight="false" outlineLevel="0" collapsed="false">
      <c r="A523" s="278"/>
      <c r="B523" s="278"/>
      <c r="C523" s="278"/>
      <c r="D523" s="278"/>
      <c r="E523" s="278"/>
      <c r="F523" s="278"/>
      <c r="G523" s="278"/>
    </row>
    <row r="524" customFormat="false" ht="14.25" hidden="false" customHeight="false" outlineLevel="0" collapsed="false">
      <c r="A524" s="278"/>
      <c r="B524" s="278"/>
      <c r="C524" s="278"/>
      <c r="D524" s="278"/>
      <c r="E524" s="278"/>
      <c r="F524" s="278"/>
      <c r="G524" s="278"/>
    </row>
    <row r="525" customFormat="false" ht="14.25" hidden="false" customHeight="false" outlineLevel="0" collapsed="false">
      <c r="A525" s="278"/>
      <c r="B525" s="278"/>
      <c r="C525" s="278"/>
      <c r="D525" s="278"/>
      <c r="E525" s="278"/>
      <c r="F525" s="278"/>
      <c r="G525" s="278"/>
    </row>
    <row r="526" customFormat="false" ht="14.25" hidden="false" customHeight="false" outlineLevel="0" collapsed="false">
      <c r="A526" s="278"/>
      <c r="B526" s="278"/>
      <c r="C526" s="278"/>
      <c r="D526" s="278"/>
      <c r="E526" s="278"/>
      <c r="F526" s="278"/>
      <c r="G526" s="278"/>
    </row>
    <row r="527" customFormat="false" ht="14.25" hidden="false" customHeight="false" outlineLevel="0" collapsed="false">
      <c r="A527" s="278"/>
      <c r="B527" s="278"/>
      <c r="C527" s="278"/>
      <c r="D527" s="278"/>
      <c r="E527" s="278"/>
      <c r="F527" s="278"/>
      <c r="G527" s="278"/>
    </row>
    <row r="528" customFormat="false" ht="14.25" hidden="false" customHeight="false" outlineLevel="0" collapsed="false">
      <c r="A528" s="278"/>
      <c r="B528" s="278"/>
      <c r="C528" s="278"/>
      <c r="D528" s="278"/>
      <c r="E528" s="278"/>
      <c r="F528" s="278"/>
      <c r="G528" s="278"/>
    </row>
    <row r="529" customFormat="false" ht="14.25" hidden="false" customHeight="false" outlineLevel="0" collapsed="false">
      <c r="A529" s="278"/>
      <c r="B529" s="278"/>
      <c r="C529" s="278"/>
      <c r="D529" s="278"/>
      <c r="E529" s="278"/>
      <c r="F529" s="278"/>
      <c r="G529" s="278"/>
    </row>
    <row r="530" customFormat="false" ht="14.25" hidden="false" customHeight="false" outlineLevel="0" collapsed="false">
      <c r="A530" s="278"/>
      <c r="B530" s="278"/>
      <c r="C530" s="278"/>
      <c r="D530" s="278"/>
      <c r="E530" s="278"/>
      <c r="F530" s="278"/>
      <c r="G530" s="278"/>
    </row>
    <row r="531" customFormat="false" ht="14.25" hidden="false" customHeight="false" outlineLevel="0" collapsed="false">
      <c r="A531" s="278"/>
      <c r="B531" s="278"/>
      <c r="C531" s="278"/>
      <c r="D531" s="278"/>
      <c r="E531" s="278"/>
      <c r="F531" s="278"/>
      <c r="G531" s="278"/>
    </row>
    <row r="532" customFormat="false" ht="14.25" hidden="false" customHeight="false" outlineLevel="0" collapsed="false">
      <c r="A532" s="278"/>
      <c r="B532" s="278"/>
      <c r="C532" s="278"/>
      <c r="D532" s="278"/>
      <c r="E532" s="278"/>
      <c r="F532" s="278"/>
      <c r="G532" s="278"/>
    </row>
    <row r="533" customFormat="false" ht="14.25" hidden="false" customHeight="false" outlineLevel="0" collapsed="false">
      <c r="A533" s="278"/>
      <c r="B533" s="278"/>
      <c r="C533" s="278"/>
      <c r="D533" s="278"/>
      <c r="E533" s="278"/>
      <c r="F533" s="278"/>
      <c r="G533" s="278"/>
    </row>
    <row r="534" customFormat="false" ht="14.25" hidden="false" customHeight="false" outlineLevel="0" collapsed="false">
      <c r="A534" s="278"/>
      <c r="B534" s="278"/>
      <c r="C534" s="278"/>
      <c r="D534" s="278"/>
      <c r="E534" s="278"/>
      <c r="F534" s="278"/>
      <c r="G534" s="278"/>
    </row>
    <row r="535" customFormat="false" ht="14.25" hidden="false" customHeight="false" outlineLevel="0" collapsed="false">
      <c r="A535" s="278"/>
      <c r="B535" s="278"/>
      <c r="C535" s="278"/>
      <c r="D535" s="278"/>
      <c r="E535" s="278"/>
      <c r="F535" s="278"/>
      <c r="G535" s="278"/>
    </row>
    <row r="536" customFormat="false" ht="14.25" hidden="false" customHeight="false" outlineLevel="0" collapsed="false">
      <c r="A536" s="278"/>
      <c r="B536" s="278"/>
      <c r="C536" s="278"/>
      <c r="D536" s="278"/>
      <c r="E536" s="278"/>
      <c r="F536" s="278"/>
      <c r="G536" s="278"/>
    </row>
    <row r="537" customFormat="false" ht="14.25" hidden="false" customHeight="false" outlineLevel="0" collapsed="false">
      <c r="A537" s="278"/>
      <c r="B537" s="278"/>
      <c r="C537" s="278"/>
      <c r="D537" s="278"/>
      <c r="E537" s="278"/>
      <c r="F537" s="278"/>
      <c r="G537" s="278"/>
    </row>
    <row r="538" customFormat="false" ht="14.25" hidden="false" customHeight="false" outlineLevel="0" collapsed="false">
      <c r="A538" s="278"/>
      <c r="B538" s="278"/>
      <c r="C538" s="278"/>
      <c r="D538" s="278"/>
      <c r="E538" s="278"/>
      <c r="F538" s="278"/>
      <c r="G538" s="278"/>
    </row>
    <row r="539" customFormat="false" ht="14.25" hidden="false" customHeight="false" outlineLevel="0" collapsed="false">
      <c r="A539" s="278"/>
      <c r="B539" s="278"/>
      <c r="C539" s="278"/>
      <c r="D539" s="278"/>
      <c r="E539" s="278"/>
      <c r="F539" s="278"/>
      <c r="G539" s="278"/>
    </row>
    <row r="540" customFormat="false" ht="14.25" hidden="false" customHeight="false" outlineLevel="0" collapsed="false">
      <c r="A540" s="278"/>
      <c r="B540" s="278"/>
      <c r="C540" s="278"/>
      <c r="D540" s="278"/>
      <c r="E540" s="278"/>
      <c r="F540" s="278"/>
      <c r="G540" s="278"/>
    </row>
    <row r="541" customFormat="false" ht="14.25" hidden="false" customHeight="false" outlineLevel="0" collapsed="false">
      <c r="A541" s="278"/>
      <c r="B541" s="278"/>
      <c r="C541" s="278"/>
      <c r="D541" s="278"/>
      <c r="E541" s="278"/>
      <c r="F541" s="278"/>
      <c r="G541" s="278"/>
    </row>
    <row r="542" customFormat="false" ht="14.25" hidden="false" customHeight="false" outlineLevel="0" collapsed="false">
      <c r="A542" s="278"/>
      <c r="B542" s="278"/>
      <c r="C542" s="278"/>
      <c r="D542" s="278"/>
      <c r="E542" s="278"/>
      <c r="F542" s="278"/>
      <c r="G542" s="278"/>
    </row>
    <row r="543" customFormat="false" ht="14.25" hidden="false" customHeight="false" outlineLevel="0" collapsed="false">
      <c r="A543" s="278"/>
      <c r="B543" s="278"/>
      <c r="C543" s="278"/>
      <c r="D543" s="278"/>
      <c r="E543" s="278"/>
      <c r="F543" s="278"/>
      <c r="G543" s="278"/>
    </row>
    <row r="544" customFormat="false" ht="14.25" hidden="false" customHeight="false" outlineLevel="0" collapsed="false">
      <c r="A544" s="278"/>
      <c r="B544" s="278"/>
      <c r="C544" s="278"/>
      <c r="D544" s="278"/>
      <c r="E544" s="278"/>
      <c r="F544" s="278"/>
      <c r="G544" s="278"/>
    </row>
    <row r="545" customFormat="false" ht="14.25" hidden="false" customHeight="false" outlineLevel="0" collapsed="false">
      <c r="A545" s="278"/>
      <c r="B545" s="278"/>
      <c r="C545" s="278"/>
      <c r="D545" s="278"/>
      <c r="E545" s="278"/>
      <c r="F545" s="278"/>
      <c r="G545" s="278"/>
    </row>
    <row r="546" customFormat="false" ht="14.25" hidden="false" customHeight="false" outlineLevel="0" collapsed="false">
      <c r="A546" s="278"/>
      <c r="B546" s="278"/>
      <c r="C546" s="278"/>
      <c r="D546" s="278"/>
      <c r="E546" s="278"/>
      <c r="F546" s="278"/>
      <c r="G546" s="278"/>
    </row>
    <row r="547" customFormat="false" ht="14.25" hidden="false" customHeight="false" outlineLevel="0" collapsed="false">
      <c r="A547" s="278"/>
      <c r="B547" s="278"/>
      <c r="C547" s="278"/>
      <c r="D547" s="278"/>
      <c r="E547" s="278"/>
      <c r="F547" s="278"/>
      <c r="G547" s="278"/>
    </row>
    <row r="548" customFormat="false" ht="14.25" hidden="false" customHeight="false" outlineLevel="0" collapsed="false">
      <c r="A548" s="278"/>
      <c r="B548" s="278"/>
      <c r="C548" s="278"/>
      <c r="D548" s="278"/>
      <c r="E548" s="278"/>
      <c r="F548" s="278"/>
      <c r="G548" s="278"/>
    </row>
    <row r="549" customFormat="false" ht="14.25" hidden="false" customHeight="false" outlineLevel="0" collapsed="false">
      <c r="A549" s="278"/>
      <c r="B549" s="278"/>
      <c r="C549" s="278"/>
      <c r="D549" s="278"/>
      <c r="E549" s="278"/>
      <c r="F549" s="278"/>
      <c r="G549" s="278"/>
    </row>
    <row r="550" customFormat="false" ht="14.25" hidden="false" customHeight="false" outlineLevel="0" collapsed="false">
      <c r="A550" s="278"/>
      <c r="B550" s="278"/>
      <c r="C550" s="278"/>
      <c r="D550" s="278"/>
      <c r="E550" s="278"/>
      <c r="F550" s="278"/>
      <c r="G550" s="278"/>
    </row>
    <row r="551" customFormat="false" ht="14.25" hidden="false" customHeight="false" outlineLevel="0" collapsed="false">
      <c r="A551" s="278"/>
      <c r="B551" s="278"/>
      <c r="C551" s="278"/>
      <c r="D551" s="278"/>
      <c r="E551" s="278"/>
      <c r="F551" s="278"/>
      <c r="G551" s="278"/>
    </row>
    <row r="552" customFormat="false" ht="14.25" hidden="false" customHeight="false" outlineLevel="0" collapsed="false">
      <c r="A552" s="278"/>
      <c r="B552" s="278"/>
      <c r="C552" s="278"/>
      <c r="D552" s="278"/>
      <c r="E552" s="278"/>
      <c r="F552" s="278"/>
      <c r="G552" s="278"/>
    </row>
    <row r="553" customFormat="false" ht="14.25" hidden="false" customHeight="false" outlineLevel="0" collapsed="false">
      <c r="A553" s="278"/>
      <c r="B553" s="278"/>
      <c r="C553" s="278"/>
      <c r="D553" s="278"/>
      <c r="E553" s="278"/>
      <c r="F553" s="278"/>
      <c r="G553" s="278"/>
    </row>
    <row r="554" customFormat="false" ht="14.25" hidden="false" customHeight="false" outlineLevel="0" collapsed="false">
      <c r="A554" s="278"/>
      <c r="B554" s="278"/>
      <c r="C554" s="278"/>
      <c r="D554" s="278"/>
      <c r="E554" s="278"/>
      <c r="F554" s="278"/>
      <c r="G554" s="278"/>
    </row>
    <row r="555" customFormat="false" ht="14.25" hidden="false" customHeight="false" outlineLevel="0" collapsed="false">
      <c r="A555" s="278"/>
      <c r="B555" s="278"/>
      <c r="C555" s="278"/>
      <c r="D555" s="278"/>
      <c r="E555" s="278"/>
      <c r="F555" s="278"/>
      <c r="G555" s="278"/>
    </row>
    <row r="556" customFormat="false" ht="14.25" hidden="false" customHeight="false" outlineLevel="0" collapsed="false">
      <c r="A556" s="278"/>
      <c r="B556" s="278"/>
      <c r="C556" s="278"/>
      <c r="D556" s="278"/>
      <c r="E556" s="278"/>
      <c r="F556" s="278"/>
      <c r="G556" s="278"/>
    </row>
    <row r="557" customFormat="false" ht="14.25" hidden="false" customHeight="false" outlineLevel="0" collapsed="false">
      <c r="A557" s="278"/>
      <c r="B557" s="278"/>
      <c r="C557" s="278"/>
      <c r="D557" s="278"/>
      <c r="E557" s="278"/>
      <c r="F557" s="278"/>
      <c r="G557" s="278"/>
    </row>
    <row r="558" customFormat="false" ht="14.25" hidden="false" customHeight="false" outlineLevel="0" collapsed="false">
      <c r="A558" s="278"/>
      <c r="B558" s="278"/>
      <c r="C558" s="278"/>
      <c r="D558" s="278"/>
      <c r="E558" s="278"/>
      <c r="F558" s="278"/>
      <c r="G558" s="278"/>
    </row>
    <row r="559" customFormat="false" ht="14.25" hidden="false" customHeight="false" outlineLevel="0" collapsed="false">
      <c r="A559" s="278"/>
      <c r="B559" s="278"/>
      <c r="C559" s="278"/>
      <c r="D559" s="278"/>
      <c r="E559" s="278"/>
      <c r="F559" s="278"/>
      <c r="G559" s="278"/>
    </row>
    <row r="560" customFormat="false" ht="14.25" hidden="false" customHeight="false" outlineLevel="0" collapsed="false">
      <c r="A560" s="278"/>
      <c r="B560" s="278"/>
      <c r="C560" s="278"/>
      <c r="D560" s="278"/>
      <c r="E560" s="278"/>
      <c r="F560" s="278"/>
      <c r="G560" s="278"/>
    </row>
    <row r="561" customFormat="false" ht="14.25" hidden="false" customHeight="false" outlineLevel="0" collapsed="false">
      <c r="A561" s="278"/>
      <c r="B561" s="278"/>
      <c r="C561" s="278"/>
      <c r="D561" s="278"/>
      <c r="E561" s="278"/>
      <c r="F561" s="278"/>
      <c r="G561" s="278"/>
    </row>
    <row r="562" customFormat="false" ht="14.25" hidden="false" customHeight="false" outlineLevel="0" collapsed="false">
      <c r="A562" s="278"/>
      <c r="B562" s="278"/>
      <c r="C562" s="278"/>
      <c r="D562" s="278"/>
      <c r="E562" s="278"/>
      <c r="F562" s="278"/>
      <c r="G562" s="278"/>
    </row>
    <row r="563" customFormat="false" ht="14.25" hidden="false" customHeight="false" outlineLevel="0" collapsed="false">
      <c r="A563" s="278"/>
      <c r="B563" s="278"/>
      <c r="C563" s="278"/>
      <c r="D563" s="278"/>
      <c r="E563" s="278"/>
      <c r="F563" s="278"/>
      <c r="G563" s="278"/>
    </row>
    <row r="564" customFormat="false" ht="14.25" hidden="false" customHeight="false" outlineLevel="0" collapsed="false">
      <c r="A564" s="278"/>
      <c r="B564" s="278"/>
      <c r="C564" s="278"/>
      <c r="D564" s="278"/>
      <c r="E564" s="278"/>
      <c r="F564" s="278"/>
      <c r="G564" s="278"/>
    </row>
    <row r="565" customFormat="false" ht="14.25" hidden="false" customHeight="false" outlineLevel="0" collapsed="false">
      <c r="A565" s="278"/>
      <c r="B565" s="278"/>
      <c r="C565" s="278"/>
      <c r="D565" s="278"/>
      <c r="E565" s="278"/>
      <c r="F565" s="278"/>
      <c r="G565" s="278"/>
    </row>
    <row r="566" customFormat="false" ht="14.25" hidden="false" customHeight="false" outlineLevel="0" collapsed="false">
      <c r="A566" s="278"/>
      <c r="B566" s="278"/>
      <c r="C566" s="278"/>
      <c r="D566" s="278"/>
      <c r="E566" s="278"/>
      <c r="F566" s="278"/>
      <c r="G566" s="278"/>
    </row>
    <row r="567" customFormat="false" ht="14.25" hidden="false" customHeight="false" outlineLevel="0" collapsed="false">
      <c r="A567" s="278"/>
      <c r="B567" s="278"/>
      <c r="C567" s="278"/>
      <c r="D567" s="278"/>
      <c r="E567" s="278"/>
      <c r="F567" s="278"/>
      <c r="G567" s="278"/>
    </row>
    <row r="568" customFormat="false" ht="14.25" hidden="false" customHeight="false" outlineLevel="0" collapsed="false">
      <c r="A568" s="278"/>
      <c r="B568" s="278"/>
      <c r="C568" s="278"/>
      <c r="D568" s="278"/>
      <c r="E568" s="278"/>
      <c r="F568" s="278"/>
      <c r="G568" s="278"/>
    </row>
    <row r="569" customFormat="false" ht="14.25" hidden="false" customHeight="false" outlineLevel="0" collapsed="false">
      <c r="A569" s="278"/>
      <c r="B569" s="278"/>
      <c r="C569" s="278"/>
      <c r="D569" s="278"/>
      <c r="E569" s="278"/>
      <c r="F569" s="278"/>
      <c r="G569" s="278"/>
    </row>
    <row r="570" customFormat="false" ht="14.25" hidden="false" customHeight="false" outlineLevel="0" collapsed="false">
      <c r="A570" s="278"/>
      <c r="B570" s="278"/>
      <c r="C570" s="278"/>
      <c r="D570" s="278"/>
      <c r="E570" s="278"/>
      <c r="F570" s="278"/>
      <c r="G570" s="278"/>
    </row>
    <row r="571" customFormat="false" ht="14.25" hidden="false" customHeight="false" outlineLevel="0" collapsed="false">
      <c r="A571" s="278"/>
      <c r="B571" s="278"/>
      <c r="C571" s="278"/>
      <c r="D571" s="278"/>
      <c r="E571" s="278"/>
      <c r="F571" s="278"/>
      <c r="G571" s="278"/>
    </row>
    <row r="572" customFormat="false" ht="14.25" hidden="false" customHeight="false" outlineLevel="0" collapsed="false">
      <c r="A572" s="278"/>
      <c r="B572" s="278"/>
      <c r="C572" s="278"/>
      <c r="D572" s="278"/>
      <c r="E572" s="278"/>
      <c r="F572" s="278"/>
      <c r="G572" s="278"/>
    </row>
    <row r="573" customFormat="false" ht="14.25" hidden="false" customHeight="false" outlineLevel="0" collapsed="false">
      <c r="A573" s="278"/>
      <c r="B573" s="278"/>
      <c r="C573" s="278"/>
      <c r="D573" s="278"/>
      <c r="E573" s="278"/>
      <c r="F573" s="278"/>
      <c r="G573" s="278"/>
    </row>
    <row r="574" customFormat="false" ht="14.25" hidden="false" customHeight="false" outlineLevel="0" collapsed="false">
      <c r="A574" s="278"/>
      <c r="B574" s="278"/>
      <c r="C574" s="278"/>
      <c r="D574" s="278"/>
      <c r="E574" s="278"/>
      <c r="F574" s="278"/>
      <c r="G574" s="278"/>
    </row>
    <row r="575" customFormat="false" ht="14.25" hidden="false" customHeight="false" outlineLevel="0" collapsed="false">
      <c r="A575" s="278"/>
      <c r="B575" s="278"/>
      <c r="C575" s="278"/>
      <c r="D575" s="278"/>
      <c r="E575" s="278"/>
      <c r="F575" s="278"/>
      <c r="G575" s="278"/>
    </row>
    <row r="576" customFormat="false" ht="14.25" hidden="false" customHeight="false" outlineLevel="0" collapsed="false">
      <c r="A576" s="278"/>
      <c r="B576" s="278"/>
      <c r="C576" s="278"/>
      <c r="D576" s="278"/>
      <c r="E576" s="278"/>
      <c r="F576" s="278"/>
      <c r="G576" s="278"/>
    </row>
    <row r="577" customFormat="false" ht="14.25" hidden="false" customHeight="false" outlineLevel="0" collapsed="false">
      <c r="A577" s="278"/>
      <c r="B577" s="278"/>
      <c r="C577" s="278"/>
      <c r="D577" s="278"/>
      <c r="E577" s="278"/>
      <c r="F577" s="278"/>
      <c r="G577" s="278"/>
    </row>
    <row r="578" customFormat="false" ht="14.25" hidden="false" customHeight="false" outlineLevel="0" collapsed="false">
      <c r="A578" s="278"/>
      <c r="B578" s="278"/>
      <c r="C578" s="278"/>
      <c r="D578" s="278"/>
      <c r="E578" s="278"/>
      <c r="F578" s="278"/>
      <c r="G578" s="278"/>
    </row>
    <row r="579" customFormat="false" ht="14.25" hidden="false" customHeight="false" outlineLevel="0" collapsed="false">
      <c r="A579" s="278"/>
      <c r="B579" s="278"/>
      <c r="C579" s="278"/>
      <c r="D579" s="278"/>
      <c r="E579" s="278"/>
      <c r="F579" s="278"/>
      <c r="G579" s="278"/>
    </row>
    <row r="580" customFormat="false" ht="14.25" hidden="false" customHeight="false" outlineLevel="0" collapsed="false">
      <c r="A580" s="278"/>
      <c r="B580" s="278"/>
      <c r="C580" s="278"/>
      <c r="D580" s="278"/>
      <c r="E580" s="278"/>
      <c r="F580" s="278"/>
      <c r="G580" s="278"/>
    </row>
    <row r="581" customFormat="false" ht="14.25" hidden="false" customHeight="false" outlineLevel="0" collapsed="false">
      <c r="A581" s="278"/>
      <c r="B581" s="278"/>
      <c r="C581" s="278"/>
      <c r="D581" s="278"/>
      <c r="E581" s="278"/>
      <c r="F581" s="278"/>
      <c r="G581" s="278"/>
    </row>
    <row r="582" customFormat="false" ht="14.25" hidden="false" customHeight="false" outlineLevel="0" collapsed="false">
      <c r="A582" s="278"/>
      <c r="B582" s="278"/>
      <c r="C582" s="278"/>
      <c r="D582" s="278"/>
      <c r="E582" s="278"/>
      <c r="F582" s="278"/>
      <c r="G582" s="278"/>
    </row>
    <row r="583" customFormat="false" ht="14.25" hidden="false" customHeight="false" outlineLevel="0" collapsed="false">
      <c r="A583" s="278"/>
      <c r="B583" s="278"/>
      <c r="C583" s="278"/>
      <c r="D583" s="278"/>
      <c r="E583" s="278"/>
      <c r="F583" s="278"/>
      <c r="G583" s="278"/>
    </row>
    <row r="584" customFormat="false" ht="14.25" hidden="false" customHeight="false" outlineLevel="0" collapsed="false">
      <c r="A584" s="278"/>
      <c r="B584" s="278"/>
      <c r="C584" s="278"/>
      <c r="D584" s="278"/>
      <c r="E584" s="278"/>
      <c r="F584" s="278"/>
      <c r="G584" s="278"/>
    </row>
    <row r="585" customFormat="false" ht="14.25" hidden="false" customHeight="false" outlineLevel="0" collapsed="false">
      <c r="A585" s="278"/>
      <c r="B585" s="278"/>
      <c r="C585" s="278"/>
      <c r="D585" s="278"/>
      <c r="E585" s="278"/>
      <c r="F585" s="278"/>
      <c r="G585" s="278"/>
    </row>
    <row r="586" customFormat="false" ht="14.25" hidden="false" customHeight="false" outlineLevel="0" collapsed="false">
      <c r="A586" s="278"/>
      <c r="B586" s="278"/>
      <c r="C586" s="278"/>
      <c r="D586" s="278"/>
      <c r="E586" s="278"/>
      <c r="F586" s="278"/>
      <c r="G586" s="278"/>
    </row>
    <row r="587" customFormat="false" ht="14.25" hidden="false" customHeight="false" outlineLevel="0" collapsed="false">
      <c r="A587" s="278"/>
      <c r="B587" s="278"/>
      <c r="C587" s="278"/>
      <c r="D587" s="278"/>
      <c r="E587" s="278"/>
      <c r="F587" s="278"/>
      <c r="G587" s="278"/>
    </row>
    <row r="588" customFormat="false" ht="14.25" hidden="false" customHeight="false" outlineLevel="0" collapsed="false">
      <c r="A588" s="278"/>
      <c r="B588" s="278"/>
      <c r="C588" s="278"/>
      <c r="D588" s="278"/>
      <c r="E588" s="278"/>
      <c r="F588" s="278"/>
      <c r="G588" s="278"/>
    </row>
    <row r="589" customFormat="false" ht="14.25" hidden="false" customHeight="false" outlineLevel="0" collapsed="false">
      <c r="A589" s="278"/>
      <c r="B589" s="278"/>
      <c r="C589" s="278"/>
      <c r="D589" s="278"/>
      <c r="E589" s="278"/>
      <c r="F589" s="278"/>
      <c r="G589" s="278"/>
    </row>
    <row r="590" customFormat="false" ht="14.25" hidden="false" customHeight="false" outlineLevel="0" collapsed="false">
      <c r="A590" s="278"/>
      <c r="B590" s="278"/>
      <c r="C590" s="278"/>
      <c r="D590" s="278"/>
      <c r="E590" s="278"/>
      <c r="F590" s="278"/>
      <c r="G590" s="278"/>
    </row>
    <row r="591" customFormat="false" ht="14.25" hidden="false" customHeight="false" outlineLevel="0" collapsed="false">
      <c r="A591" s="278"/>
      <c r="B591" s="278"/>
      <c r="C591" s="278"/>
      <c r="D591" s="278"/>
      <c r="E591" s="278"/>
      <c r="F591" s="278"/>
      <c r="G591" s="278"/>
    </row>
    <row r="592" customFormat="false" ht="14.25" hidden="false" customHeight="false" outlineLevel="0" collapsed="false">
      <c r="A592" s="278"/>
      <c r="B592" s="278"/>
      <c r="C592" s="278"/>
      <c r="D592" s="278"/>
      <c r="E592" s="278"/>
      <c r="F592" s="278"/>
      <c r="G592" s="278"/>
    </row>
    <row r="593" customFormat="false" ht="14.25" hidden="false" customHeight="false" outlineLevel="0" collapsed="false">
      <c r="A593" s="278"/>
      <c r="B593" s="278"/>
      <c r="C593" s="278"/>
      <c r="D593" s="278"/>
      <c r="E593" s="278"/>
      <c r="F593" s="278"/>
      <c r="G593" s="278"/>
    </row>
    <row r="594" customFormat="false" ht="14.25" hidden="false" customHeight="false" outlineLevel="0" collapsed="false">
      <c r="A594" s="278"/>
      <c r="B594" s="278"/>
      <c r="C594" s="278"/>
      <c r="D594" s="278"/>
      <c r="E594" s="278"/>
      <c r="F594" s="278"/>
      <c r="G594" s="278"/>
    </row>
    <row r="595" customFormat="false" ht="14.25" hidden="false" customHeight="false" outlineLevel="0" collapsed="false">
      <c r="A595" s="278"/>
      <c r="B595" s="278"/>
      <c r="C595" s="278"/>
      <c r="D595" s="278"/>
      <c r="E595" s="278"/>
      <c r="F595" s="278"/>
      <c r="G595" s="278"/>
    </row>
    <row r="596" customFormat="false" ht="14.25" hidden="false" customHeight="false" outlineLevel="0" collapsed="false">
      <c r="A596" s="278"/>
      <c r="B596" s="278"/>
      <c r="C596" s="278"/>
      <c r="D596" s="278"/>
      <c r="E596" s="278"/>
      <c r="F596" s="278"/>
      <c r="G596" s="278"/>
    </row>
    <row r="597" customFormat="false" ht="14.25" hidden="false" customHeight="false" outlineLevel="0" collapsed="false">
      <c r="A597" s="278"/>
      <c r="B597" s="278"/>
      <c r="C597" s="278"/>
      <c r="D597" s="278"/>
      <c r="E597" s="278"/>
      <c r="F597" s="278"/>
      <c r="G597" s="278"/>
    </row>
    <row r="598" customFormat="false" ht="14.25" hidden="false" customHeight="false" outlineLevel="0" collapsed="false">
      <c r="A598" s="278"/>
      <c r="B598" s="278"/>
      <c r="C598" s="278"/>
      <c r="D598" s="278"/>
      <c r="E598" s="278"/>
      <c r="F598" s="278"/>
      <c r="G598" s="278"/>
    </row>
    <row r="599" customFormat="false" ht="14.25" hidden="false" customHeight="false" outlineLevel="0" collapsed="false">
      <c r="A599" s="278"/>
      <c r="B599" s="278"/>
      <c r="C599" s="278"/>
      <c r="D599" s="278"/>
      <c r="E599" s="278"/>
      <c r="F599" s="278"/>
      <c r="G599" s="278"/>
    </row>
    <row r="600" customFormat="false" ht="14.25" hidden="false" customHeight="false" outlineLevel="0" collapsed="false">
      <c r="A600" s="278"/>
      <c r="B600" s="278"/>
      <c r="C600" s="278"/>
      <c r="D600" s="278"/>
      <c r="E600" s="278"/>
      <c r="F600" s="278"/>
      <c r="G600" s="278"/>
    </row>
    <row r="601" customFormat="false" ht="14.25" hidden="false" customHeight="false" outlineLevel="0" collapsed="false">
      <c r="A601" s="278"/>
      <c r="B601" s="278"/>
      <c r="C601" s="278"/>
      <c r="D601" s="278"/>
      <c r="E601" s="278"/>
      <c r="F601" s="278"/>
      <c r="G601" s="278"/>
    </row>
    <row r="602" customFormat="false" ht="14.25" hidden="false" customHeight="false" outlineLevel="0" collapsed="false">
      <c r="A602" s="278"/>
      <c r="B602" s="278"/>
      <c r="C602" s="278"/>
      <c r="D602" s="278"/>
      <c r="E602" s="278"/>
      <c r="F602" s="278"/>
      <c r="G602" s="278"/>
    </row>
    <row r="603" customFormat="false" ht="14.25" hidden="false" customHeight="false" outlineLevel="0" collapsed="false">
      <c r="A603" s="278"/>
      <c r="B603" s="278"/>
      <c r="C603" s="278"/>
      <c r="D603" s="278"/>
      <c r="E603" s="278"/>
      <c r="F603" s="278"/>
      <c r="G603" s="278"/>
    </row>
    <row r="604" customFormat="false" ht="14.25" hidden="false" customHeight="false" outlineLevel="0" collapsed="false">
      <c r="A604" s="278"/>
      <c r="B604" s="278"/>
      <c r="C604" s="278"/>
      <c r="D604" s="278"/>
      <c r="E604" s="278"/>
      <c r="F604" s="278"/>
      <c r="G604" s="278"/>
    </row>
    <row r="605" customFormat="false" ht="14.25" hidden="false" customHeight="false" outlineLevel="0" collapsed="false">
      <c r="A605" s="278"/>
      <c r="B605" s="278"/>
      <c r="C605" s="278"/>
      <c r="D605" s="278"/>
      <c r="E605" s="278"/>
      <c r="F605" s="278"/>
      <c r="G605" s="278"/>
    </row>
    <row r="606" customFormat="false" ht="14.25" hidden="false" customHeight="false" outlineLevel="0" collapsed="false">
      <c r="A606" s="278"/>
      <c r="B606" s="278"/>
      <c r="C606" s="278"/>
      <c r="D606" s="278"/>
      <c r="E606" s="278"/>
      <c r="F606" s="278"/>
      <c r="G606" s="278"/>
    </row>
    <row r="607" customFormat="false" ht="14.25" hidden="false" customHeight="false" outlineLevel="0" collapsed="false">
      <c r="A607" s="278"/>
      <c r="B607" s="278"/>
      <c r="C607" s="278"/>
      <c r="D607" s="278"/>
      <c r="E607" s="278"/>
      <c r="F607" s="278"/>
      <c r="G607" s="278"/>
    </row>
    <row r="608" customFormat="false" ht="14.25" hidden="false" customHeight="false" outlineLevel="0" collapsed="false">
      <c r="A608" s="278"/>
      <c r="B608" s="278"/>
      <c r="C608" s="278"/>
      <c r="D608" s="278"/>
      <c r="E608" s="278"/>
      <c r="F608" s="278"/>
      <c r="G608" s="278"/>
    </row>
    <row r="609" customFormat="false" ht="14.25" hidden="false" customHeight="false" outlineLevel="0" collapsed="false">
      <c r="A609" s="278"/>
      <c r="B609" s="278"/>
      <c r="C609" s="278"/>
      <c r="D609" s="278"/>
      <c r="E609" s="278"/>
      <c r="F609" s="278"/>
      <c r="G609" s="278"/>
    </row>
    <row r="610" customFormat="false" ht="14.25" hidden="false" customHeight="false" outlineLevel="0" collapsed="false">
      <c r="A610" s="278"/>
      <c r="B610" s="278"/>
      <c r="C610" s="278"/>
      <c r="D610" s="278"/>
      <c r="E610" s="278"/>
      <c r="F610" s="278"/>
      <c r="G610" s="278"/>
    </row>
    <row r="611" customFormat="false" ht="14.25" hidden="false" customHeight="false" outlineLevel="0" collapsed="false">
      <c r="A611" s="278"/>
      <c r="B611" s="278"/>
      <c r="C611" s="278"/>
      <c r="D611" s="278"/>
      <c r="E611" s="278"/>
      <c r="F611" s="278"/>
      <c r="G611" s="278"/>
    </row>
    <row r="612" customFormat="false" ht="14.25" hidden="false" customHeight="false" outlineLevel="0" collapsed="false">
      <c r="A612" s="278"/>
      <c r="B612" s="278"/>
      <c r="C612" s="278"/>
      <c r="D612" s="278"/>
      <c r="E612" s="278"/>
      <c r="F612" s="278"/>
      <c r="G612" s="278"/>
    </row>
    <row r="613" customFormat="false" ht="14.25" hidden="false" customHeight="false" outlineLevel="0" collapsed="false">
      <c r="A613" s="278"/>
      <c r="B613" s="278"/>
      <c r="C613" s="278"/>
      <c r="D613" s="278"/>
      <c r="E613" s="278"/>
      <c r="F613" s="278"/>
      <c r="G613" s="278"/>
    </row>
    <row r="614" customFormat="false" ht="14.25" hidden="false" customHeight="false" outlineLevel="0" collapsed="false">
      <c r="A614" s="278"/>
      <c r="B614" s="278"/>
      <c r="C614" s="278"/>
      <c r="D614" s="278"/>
      <c r="E614" s="278"/>
      <c r="F614" s="278"/>
      <c r="G614" s="278"/>
    </row>
    <row r="615" customFormat="false" ht="14.25" hidden="false" customHeight="false" outlineLevel="0" collapsed="false">
      <c r="A615" s="278"/>
      <c r="B615" s="278"/>
      <c r="C615" s="278"/>
      <c r="D615" s="278"/>
      <c r="E615" s="278"/>
      <c r="F615" s="278"/>
      <c r="G615" s="278"/>
    </row>
    <row r="616" customFormat="false" ht="14.25" hidden="false" customHeight="false" outlineLevel="0" collapsed="false">
      <c r="A616" s="278"/>
      <c r="B616" s="278"/>
      <c r="C616" s="278"/>
      <c r="D616" s="278"/>
      <c r="E616" s="278"/>
      <c r="F616" s="278"/>
      <c r="G616" s="278"/>
    </row>
    <row r="617" customFormat="false" ht="14.25" hidden="false" customHeight="false" outlineLevel="0" collapsed="false">
      <c r="A617" s="278"/>
      <c r="B617" s="278"/>
      <c r="C617" s="278"/>
      <c r="D617" s="278"/>
      <c r="E617" s="278"/>
      <c r="F617" s="278"/>
      <c r="G617" s="278"/>
    </row>
    <row r="618" customFormat="false" ht="14.25" hidden="false" customHeight="false" outlineLevel="0" collapsed="false">
      <c r="A618" s="278"/>
      <c r="B618" s="278"/>
      <c r="C618" s="278"/>
      <c r="D618" s="278"/>
      <c r="E618" s="278"/>
      <c r="F618" s="278"/>
      <c r="G618" s="278"/>
    </row>
    <row r="619" customFormat="false" ht="14.25" hidden="false" customHeight="false" outlineLevel="0" collapsed="false">
      <c r="A619" s="278"/>
      <c r="B619" s="278"/>
      <c r="C619" s="278"/>
      <c r="D619" s="278"/>
      <c r="E619" s="278"/>
      <c r="F619" s="278"/>
      <c r="G619" s="278"/>
    </row>
    <row r="620" customFormat="false" ht="14.25" hidden="false" customHeight="false" outlineLevel="0" collapsed="false">
      <c r="A620" s="278"/>
      <c r="B620" s="278"/>
      <c r="C620" s="278"/>
      <c r="D620" s="278"/>
      <c r="E620" s="278"/>
      <c r="F620" s="278"/>
      <c r="G620" s="278"/>
    </row>
    <row r="621" customFormat="false" ht="14.25" hidden="false" customHeight="false" outlineLevel="0" collapsed="false">
      <c r="A621" s="278"/>
      <c r="B621" s="278"/>
      <c r="C621" s="278"/>
      <c r="D621" s="278"/>
      <c r="E621" s="278"/>
      <c r="F621" s="278"/>
      <c r="G621" s="278"/>
    </row>
    <row r="622" customFormat="false" ht="14.25" hidden="false" customHeight="false" outlineLevel="0" collapsed="false">
      <c r="A622" s="278"/>
      <c r="B622" s="278"/>
      <c r="C622" s="278"/>
      <c r="D622" s="278"/>
      <c r="E622" s="278"/>
      <c r="F622" s="278"/>
      <c r="G622" s="278"/>
    </row>
    <row r="623" customFormat="false" ht="14.25" hidden="false" customHeight="false" outlineLevel="0" collapsed="false">
      <c r="A623" s="278"/>
      <c r="B623" s="278"/>
      <c r="C623" s="278"/>
      <c r="D623" s="278"/>
      <c r="E623" s="278"/>
      <c r="F623" s="278"/>
      <c r="G623" s="278"/>
    </row>
    <row r="624" customFormat="false" ht="14.25" hidden="false" customHeight="false" outlineLevel="0" collapsed="false">
      <c r="A624" s="278"/>
      <c r="B624" s="278"/>
      <c r="C624" s="278"/>
      <c r="D624" s="278"/>
      <c r="E624" s="278"/>
      <c r="F624" s="278"/>
      <c r="G624" s="278"/>
    </row>
    <row r="625" customFormat="false" ht="14.25" hidden="false" customHeight="false" outlineLevel="0" collapsed="false">
      <c r="A625" s="278"/>
      <c r="B625" s="278"/>
      <c r="C625" s="278"/>
      <c r="D625" s="278"/>
      <c r="E625" s="278"/>
      <c r="F625" s="278"/>
      <c r="G625" s="278"/>
    </row>
    <row r="626" customFormat="false" ht="14.25" hidden="false" customHeight="false" outlineLevel="0" collapsed="false">
      <c r="A626" s="278"/>
      <c r="B626" s="278"/>
      <c r="C626" s="278"/>
      <c r="D626" s="278"/>
      <c r="E626" s="278"/>
      <c r="F626" s="278"/>
      <c r="G626" s="278"/>
    </row>
    <row r="627" customFormat="false" ht="14.25" hidden="false" customHeight="false" outlineLevel="0" collapsed="false">
      <c r="A627" s="278"/>
      <c r="B627" s="278"/>
      <c r="C627" s="278"/>
      <c r="D627" s="278"/>
      <c r="E627" s="278"/>
      <c r="F627" s="278"/>
      <c r="G627" s="278"/>
    </row>
    <row r="628" customFormat="false" ht="14.25" hidden="false" customHeight="false" outlineLevel="0" collapsed="false">
      <c r="A628" s="278"/>
      <c r="B628" s="278"/>
      <c r="C628" s="278"/>
      <c r="D628" s="278"/>
      <c r="E628" s="278"/>
      <c r="F628" s="278"/>
      <c r="G628" s="278"/>
    </row>
    <row r="629" customFormat="false" ht="14.25" hidden="false" customHeight="false" outlineLevel="0" collapsed="false">
      <c r="A629" s="278"/>
      <c r="B629" s="278"/>
      <c r="C629" s="278"/>
      <c r="D629" s="278"/>
      <c r="E629" s="278"/>
      <c r="F629" s="278"/>
      <c r="G629" s="278"/>
    </row>
    <row r="630" customFormat="false" ht="14.25" hidden="false" customHeight="false" outlineLevel="0" collapsed="false">
      <c r="A630" s="278"/>
      <c r="B630" s="278"/>
      <c r="C630" s="278"/>
      <c r="D630" s="278"/>
      <c r="E630" s="278"/>
      <c r="F630" s="278"/>
      <c r="G630" s="278"/>
    </row>
    <row r="631" customFormat="false" ht="14.25" hidden="false" customHeight="false" outlineLevel="0" collapsed="false">
      <c r="A631" s="278"/>
      <c r="B631" s="278"/>
      <c r="C631" s="278"/>
      <c r="D631" s="278"/>
      <c r="E631" s="278"/>
      <c r="F631" s="278"/>
      <c r="G631" s="278"/>
    </row>
    <row r="632" customFormat="false" ht="14.25" hidden="false" customHeight="false" outlineLevel="0" collapsed="false">
      <c r="A632" s="278"/>
      <c r="B632" s="278"/>
      <c r="C632" s="278"/>
      <c r="D632" s="278"/>
      <c r="E632" s="278"/>
      <c r="F632" s="278"/>
      <c r="G632" s="278"/>
    </row>
    <row r="633" customFormat="false" ht="14.25" hidden="false" customHeight="false" outlineLevel="0" collapsed="false">
      <c r="A633" s="278"/>
      <c r="B633" s="278"/>
      <c r="C633" s="278"/>
      <c r="D633" s="278"/>
      <c r="E633" s="278"/>
      <c r="F633" s="278"/>
      <c r="G633" s="278"/>
    </row>
    <row r="634" customFormat="false" ht="14.25" hidden="false" customHeight="false" outlineLevel="0" collapsed="false">
      <c r="A634" s="278"/>
      <c r="B634" s="278"/>
      <c r="C634" s="278"/>
      <c r="D634" s="278"/>
      <c r="E634" s="278"/>
      <c r="F634" s="278"/>
      <c r="G634" s="278"/>
    </row>
    <row r="635" customFormat="false" ht="14.25" hidden="false" customHeight="false" outlineLevel="0" collapsed="false">
      <c r="A635" s="278"/>
      <c r="B635" s="278"/>
      <c r="C635" s="278"/>
      <c r="D635" s="278"/>
      <c r="E635" s="278"/>
      <c r="F635" s="278"/>
      <c r="G635" s="278"/>
    </row>
    <row r="636" customFormat="false" ht="14.25" hidden="false" customHeight="false" outlineLevel="0" collapsed="false">
      <c r="A636" s="278"/>
      <c r="B636" s="278"/>
      <c r="C636" s="278"/>
      <c r="D636" s="278"/>
      <c r="E636" s="278"/>
      <c r="F636" s="278"/>
      <c r="G636" s="278"/>
    </row>
    <row r="637" customFormat="false" ht="14.25" hidden="false" customHeight="false" outlineLevel="0" collapsed="false">
      <c r="A637" s="278"/>
      <c r="B637" s="278"/>
      <c r="C637" s="278"/>
      <c r="D637" s="278"/>
      <c r="E637" s="278"/>
      <c r="F637" s="278"/>
      <c r="G637" s="278"/>
    </row>
    <row r="638" customFormat="false" ht="14.25" hidden="false" customHeight="false" outlineLevel="0" collapsed="false">
      <c r="A638" s="278"/>
      <c r="B638" s="278"/>
      <c r="C638" s="278"/>
      <c r="D638" s="278"/>
      <c r="E638" s="278"/>
      <c r="F638" s="278"/>
      <c r="G638" s="278"/>
    </row>
    <row r="639" customFormat="false" ht="14.25" hidden="false" customHeight="false" outlineLevel="0" collapsed="false">
      <c r="A639" s="278"/>
      <c r="B639" s="278"/>
      <c r="C639" s="278"/>
      <c r="D639" s="278"/>
      <c r="E639" s="278"/>
      <c r="F639" s="278"/>
      <c r="G639" s="278"/>
    </row>
    <row r="640" customFormat="false" ht="14.25" hidden="false" customHeight="false" outlineLevel="0" collapsed="false">
      <c r="A640" s="278"/>
      <c r="B640" s="278"/>
      <c r="C640" s="278"/>
      <c r="D640" s="278"/>
      <c r="E640" s="278"/>
      <c r="F640" s="278"/>
      <c r="G640" s="278"/>
    </row>
    <row r="641" customFormat="false" ht="14.25" hidden="false" customHeight="false" outlineLevel="0" collapsed="false">
      <c r="A641" s="278"/>
      <c r="B641" s="278"/>
      <c r="C641" s="278"/>
      <c r="D641" s="278"/>
      <c r="E641" s="278"/>
      <c r="F641" s="278"/>
      <c r="G641" s="278"/>
    </row>
    <row r="642" customFormat="false" ht="14.25" hidden="false" customHeight="false" outlineLevel="0" collapsed="false">
      <c r="A642" s="278"/>
      <c r="B642" s="278"/>
      <c r="C642" s="278"/>
      <c r="D642" s="278"/>
      <c r="E642" s="278"/>
      <c r="F642" s="278"/>
      <c r="G642" s="278"/>
    </row>
    <row r="643" customFormat="false" ht="14.25" hidden="false" customHeight="false" outlineLevel="0" collapsed="false">
      <c r="A643" s="278"/>
      <c r="B643" s="278"/>
      <c r="C643" s="278"/>
      <c r="D643" s="278"/>
      <c r="E643" s="278"/>
      <c r="F643" s="278"/>
      <c r="G643" s="278"/>
    </row>
    <row r="644" customFormat="false" ht="14.25" hidden="false" customHeight="false" outlineLevel="0" collapsed="false">
      <c r="A644" s="278"/>
      <c r="B644" s="278"/>
      <c r="C644" s="278"/>
      <c r="D644" s="278"/>
      <c r="E644" s="278"/>
      <c r="F644" s="278"/>
      <c r="G644" s="278"/>
    </row>
    <row r="645" customFormat="false" ht="14.25" hidden="false" customHeight="false" outlineLevel="0" collapsed="false">
      <c r="A645" s="278"/>
      <c r="B645" s="278"/>
      <c r="C645" s="278"/>
      <c r="D645" s="278"/>
      <c r="E645" s="278"/>
      <c r="F645" s="278"/>
      <c r="G645" s="278"/>
    </row>
    <row r="646" customFormat="false" ht="14.25" hidden="false" customHeight="false" outlineLevel="0" collapsed="false">
      <c r="A646" s="278"/>
      <c r="B646" s="278"/>
      <c r="C646" s="278"/>
      <c r="D646" s="278"/>
      <c r="E646" s="278"/>
      <c r="F646" s="278"/>
      <c r="G646" s="278"/>
    </row>
    <row r="647" customFormat="false" ht="14.25" hidden="false" customHeight="false" outlineLevel="0" collapsed="false">
      <c r="A647" s="278"/>
      <c r="B647" s="278"/>
      <c r="C647" s="278"/>
      <c r="D647" s="278"/>
      <c r="E647" s="278"/>
      <c r="F647" s="278"/>
      <c r="G647" s="278"/>
    </row>
    <row r="648" customFormat="false" ht="14.25" hidden="false" customHeight="false" outlineLevel="0" collapsed="false">
      <c r="A648" s="278"/>
      <c r="B648" s="278"/>
      <c r="C648" s="278"/>
      <c r="D648" s="278"/>
      <c r="E648" s="278"/>
      <c r="F648" s="278"/>
      <c r="G648" s="278"/>
    </row>
    <row r="649" customFormat="false" ht="14.25" hidden="false" customHeight="false" outlineLevel="0" collapsed="false">
      <c r="A649" s="278"/>
      <c r="B649" s="278"/>
      <c r="C649" s="278"/>
      <c r="D649" s="278"/>
      <c r="E649" s="278"/>
      <c r="F649" s="278"/>
      <c r="G649" s="278"/>
    </row>
    <row r="650" customFormat="false" ht="14.25" hidden="false" customHeight="false" outlineLevel="0" collapsed="false">
      <c r="A650" s="278"/>
      <c r="B650" s="278"/>
      <c r="C650" s="278"/>
      <c r="D650" s="278"/>
      <c r="E650" s="278"/>
      <c r="F650" s="278"/>
      <c r="G650" s="278"/>
    </row>
    <row r="651" customFormat="false" ht="14.25" hidden="false" customHeight="false" outlineLevel="0" collapsed="false">
      <c r="A651" s="278"/>
      <c r="B651" s="278"/>
      <c r="C651" s="278"/>
      <c r="D651" s="278"/>
      <c r="E651" s="278"/>
      <c r="F651" s="278"/>
      <c r="G651" s="278"/>
    </row>
    <row r="652" customFormat="false" ht="14.25" hidden="false" customHeight="false" outlineLevel="0" collapsed="false">
      <c r="A652" s="278"/>
      <c r="B652" s="278"/>
      <c r="C652" s="278"/>
      <c r="D652" s="278"/>
      <c r="E652" s="278"/>
      <c r="F652" s="278"/>
      <c r="G652" s="278"/>
    </row>
    <row r="653" customFormat="false" ht="14.25" hidden="false" customHeight="false" outlineLevel="0" collapsed="false">
      <c r="A653" s="278"/>
      <c r="B653" s="278"/>
      <c r="C653" s="278"/>
      <c r="D653" s="278"/>
      <c r="E653" s="278"/>
      <c r="F653" s="278"/>
      <c r="G653" s="278"/>
    </row>
    <row r="654" customFormat="false" ht="14.25" hidden="false" customHeight="false" outlineLevel="0" collapsed="false">
      <c r="A654" s="278"/>
      <c r="B654" s="278"/>
      <c r="C654" s="278"/>
      <c r="D654" s="278"/>
      <c r="E654" s="278"/>
      <c r="F654" s="278"/>
      <c r="G654" s="278"/>
    </row>
    <row r="655" customFormat="false" ht="14.25" hidden="false" customHeight="false" outlineLevel="0" collapsed="false">
      <c r="A655" s="278"/>
      <c r="B655" s="278"/>
      <c r="C655" s="278"/>
      <c r="D655" s="278"/>
      <c r="E655" s="278"/>
      <c r="F655" s="278"/>
      <c r="G655" s="278"/>
    </row>
    <row r="656" customFormat="false" ht="14.25" hidden="false" customHeight="false" outlineLevel="0" collapsed="false">
      <c r="A656" s="278"/>
      <c r="B656" s="278"/>
      <c r="C656" s="278"/>
      <c r="D656" s="278"/>
      <c r="E656" s="278"/>
      <c r="F656" s="278"/>
      <c r="G656" s="278"/>
    </row>
    <row r="657" customFormat="false" ht="14.25" hidden="false" customHeight="false" outlineLevel="0" collapsed="false">
      <c r="A657" s="278"/>
      <c r="B657" s="278"/>
      <c r="C657" s="278"/>
      <c r="D657" s="278"/>
      <c r="E657" s="278"/>
      <c r="F657" s="278"/>
      <c r="G657" s="278"/>
    </row>
    <row r="658" customFormat="false" ht="14.25" hidden="false" customHeight="false" outlineLevel="0" collapsed="false">
      <c r="A658" s="278"/>
      <c r="B658" s="278"/>
      <c r="C658" s="278"/>
      <c r="D658" s="278"/>
      <c r="E658" s="278"/>
      <c r="F658" s="278"/>
      <c r="G658" s="278"/>
    </row>
    <row r="659" customFormat="false" ht="14.25" hidden="false" customHeight="false" outlineLevel="0" collapsed="false">
      <c r="A659" s="278"/>
      <c r="B659" s="278"/>
      <c r="C659" s="278"/>
      <c r="D659" s="278"/>
      <c r="E659" s="278"/>
      <c r="F659" s="278"/>
      <c r="G659" s="278"/>
    </row>
    <row r="660" customFormat="false" ht="14.25" hidden="false" customHeight="false" outlineLevel="0" collapsed="false">
      <c r="A660" s="278"/>
      <c r="B660" s="278"/>
      <c r="C660" s="278"/>
      <c r="D660" s="278"/>
      <c r="E660" s="278"/>
      <c r="F660" s="278"/>
      <c r="G660" s="278"/>
    </row>
    <row r="661" customFormat="false" ht="14.25" hidden="false" customHeight="false" outlineLevel="0" collapsed="false">
      <c r="A661" s="278"/>
      <c r="B661" s="278"/>
      <c r="C661" s="278"/>
      <c r="D661" s="278"/>
      <c r="E661" s="278"/>
      <c r="F661" s="278"/>
      <c r="G661" s="278"/>
    </row>
    <row r="662" customFormat="false" ht="14.25" hidden="false" customHeight="false" outlineLevel="0" collapsed="false">
      <c r="A662" s="278"/>
      <c r="B662" s="278"/>
      <c r="C662" s="278"/>
      <c r="D662" s="278"/>
      <c r="E662" s="278"/>
      <c r="F662" s="278"/>
      <c r="G662" s="278"/>
    </row>
    <row r="663" customFormat="false" ht="14.25" hidden="false" customHeight="false" outlineLevel="0" collapsed="false">
      <c r="A663" s="278"/>
      <c r="B663" s="278"/>
      <c r="C663" s="278"/>
      <c r="D663" s="278"/>
      <c r="E663" s="278"/>
      <c r="F663" s="278"/>
      <c r="G663" s="278"/>
    </row>
    <row r="664" customFormat="false" ht="14.25" hidden="false" customHeight="false" outlineLevel="0" collapsed="false">
      <c r="A664" s="278"/>
      <c r="B664" s="278"/>
      <c r="C664" s="278"/>
      <c r="D664" s="278"/>
      <c r="E664" s="278"/>
      <c r="F664" s="278"/>
      <c r="G664" s="278"/>
    </row>
    <row r="665" customFormat="false" ht="14.25" hidden="false" customHeight="false" outlineLevel="0" collapsed="false">
      <c r="A665" s="278"/>
      <c r="B665" s="278"/>
      <c r="C665" s="278"/>
      <c r="D665" s="278"/>
      <c r="E665" s="278"/>
      <c r="F665" s="278"/>
      <c r="G665" s="278"/>
    </row>
    <row r="666" customFormat="false" ht="14.25" hidden="false" customHeight="false" outlineLevel="0" collapsed="false">
      <c r="A666" s="278"/>
      <c r="B666" s="278"/>
      <c r="C666" s="278"/>
      <c r="D666" s="278"/>
      <c r="E666" s="278"/>
      <c r="F666" s="278"/>
      <c r="G666" s="278"/>
    </row>
    <row r="667" customFormat="false" ht="14.25" hidden="false" customHeight="false" outlineLevel="0" collapsed="false">
      <c r="A667" s="278"/>
      <c r="B667" s="278"/>
      <c r="C667" s="278"/>
      <c r="D667" s="278"/>
      <c r="E667" s="278"/>
      <c r="F667" s="278"/>
      <c r="G667" s="278"/>
    </row>
    <row r="668" customFormat="false" ht="14.25" hidden="false" customHeight="false" outlineLevel="0" collapsed="false">
      <c r="A668" s="278"/>
      <c r="B668" s="278"/>
      <c r="C668" s="278"/>
      <c r="D668" s="278"/>
      <c r="E668" s="278"/>
      <c r="F668" s="278"/>
      <c r="G668" s="278"/>
    </row>
    <row r="669" customFormat="false" ht="14.25" hidden="false" customHeight="false" outlineLevel="0" collapsed="false">
      <c r="A669" s="278"/>
      <c r="B669" s="278"/>
      <c r="C669" s="278"/>
      <c r="D669" s="278"/>
      <c r="E669" s="278"/>
      <c r="F669" s="278"/>
      <c r="G669" s="278"/>
    </row>
    <row r="670" customFormat="false" ht="14.25" hidden="false" customHeight="false" outlineLevel="0" collapsed="false">
      <c r="A670" s="278"/>
      <c r="B670" s="278"/>
      <c r="C670" s="278"/>
      <c r="D670" s="278"/>
      <c r="E670" s="278"/>
      <c r="F670" s="278"/>
      <c r="G670" s="278"/>
    </row>
    <row r="671" customFormat="false" ht="14.25" hidden="false" customHeight="false" outlineLevel="0" collapsed="false">
      <c r="A671" s="278"/>
      <c r="B671" s="278"/>
      <c r="C671" s="278"/>
      <c r="D671" s="278"/>
      <c r="E671" s="278"/>
      <c r="F671" s="278"/>
      <c r="G671" s="278"/>
    </row>
    <row r="672" customFormat="false" ht="14.25" hidden="false" customHeight="false" outlineLevel="0" collapsed="false">
      <c r="A672" s="278"/>
      <c r="B672" s="278"/>
      <c r="C672" s="278"/>
      <c r="D672" s="278"/>
      <c r="E672" s="278"/>
      <c r="F672" s="278"/>
      <c r="G672" s="278"/>
    </row>
    <row r="673" customFormat="false" ht="14.25" hidden="false" customHeight="false" outlineLevel="0" collapsed="false">
      <c r="A673" s="278"/>
      <c r="B673" s="278"/>
      <c r="C673" s="278"/>
      <c r="D673" s="278"/>
      <c r="E673" s="278"/>
      <c r="F673" s="278"/>
      <c r="G673" s="278"/>
    </row>
    <row r="674" customFormat="false" ht="14.25" hidden="false" customHeight="false" outlineLevel="0" collapsed="false">
      <c r="A674" s="278"/>
      <c r="B674" s="278"/>
      <c r="C674" s="278"/>
      <c r="D674" s="278"/>
      <c r="E674" s="278"/>
      <c r="F674" s="278"/>
      <c r="G674" s="278"/>
    </row>
    <row r="675" customFormat="false" ht="14.25" hidden="false" customHeight="false" outlineLevel="0" collapsed="false">
      <c r="A675" s="278"/>
      <c r="B675" s="278"/>
      <c r="C675" s="278"/>
      <c r="D675" s="278"/>
      <c r="E675" s="278"/>
      <c r="F675" s="278"/>
      <c r="G675" s="278"/>
    </row>
    <row r="676" customFormat="false" ht="14.25" hidden="false" customHeight="false" outlineLevel="0" collapsed="false">
      <c r="A676" s="278"/>
      <c r="B676" s="278"/>
      <c r="C676" s="278"/>
      <c r="D676" s="278"/>
      <c r="E676" s="278"/>
      <c r="F676" s="278"/>
      <c r="G676" s="278"/>
    </row>
    <row r="677" customFormat="false" ht="14.25" hidden="false" customHeight="false" outlineLevel="0" collapsed="false">
      <c r="A677" s="278"/>
      <c r="B677" s="278"/>
      <c r="C677" s="278"/>
      <c r="D677" s="278"/>
      <c r="E677" s="278"/>
      <c r="F677" s="278"/>
      <c r="G677" s="278"/>
    </row>
    <row r="678" customFormat="false" ht="14.25" hidden="false" customHeight="false" outlineLevel="0" collapsed="false">
      <c r="A678" s="278"/>
      <c r="B678" s="278"/>
      <c r="C678" s="278"/>
      <c r="D678" s="278"/>
      <c r="E678" s="278"/>
      <c r="F678" s="278"/>
      <c r="G678" s="278"/>
    </row>
    <row r="679" customFormat="false" ht="14.25" hidden="false" customHeight="false" outlineLevel="0" collapsed="false">
      <c r="A679" s="278"/>
      <c r="B679" s="278"/>
      <c r="C679" s="278"/>
      <c r="D679" s="278"/>
      <c r="E679" s="278"/>
      <c r="F679" s="278"/>
      <c r="G679" s="278"/>
    </row>
    <row r="680" customFormat="false" ht="14.25" hidden="false" customHeight="false" outlineLevel="0" collapsed="false">
      <c r="A680" s="278"/>
      <c r="B680" s="278"/>
      <c r="C680" s="278"/>
      <c r="D680" s="278"/>
      <c r="E680" s="278"/>
      <c r="F680" s="278"/>
      <c r="G680" s="278"/>
    </row>
    <row r="681" customFormat="false" ht="14.25" hidden="false" customHeight="false" outlineLevel="0" collapsed="false">
      <c r="A681" s="278"/>
      <c r="B681" s="278"/>
      <c r="C681" s="278"/>
      <c r="D681" s="278"/>
      <c r="E681" s="278"/>
      <c r="F681" s="278"/>
      <c r="G681" s="278"/>
    </row>
    <row r="682" customFormat="false" ht="14.25" hidden="false" customHeight="false" outlineLevel="0" collapsed="false">
      <c r="A682" s="278"/>
      <c r="B682" s="278"/>
      <c r="C682" s="278"/>
      <c r="D682" s="278"/>
      <c r="E682" s="278"/>
      <c r="F682" s="278"/>
      <c r="G682" s="278"/>
    </row>
    <row r="683" customFormat="false" ht="14.25" hidden="false" customHeight="false" outlineLevel="0" collapsed="false">
      <c r="A683" s="278"/>
      <c r="B683" s="278"/>
      <c r="C683" s="278"/>
      <c r="D683" s="278"/>
      <c r="E683" s="278"/>
      <c r="F683" s="278"/>
      <c r="G683" s="278"/>
    </row>
    <row r="684" customFormat="false" ht="14.25" hidden="false" customHeight="false" outlineLevel="0" collapsed="false">
      <c r="A684" s="278"/>
      <c r="B684" s="278"/>
      <c r="C684" s="278"/>
      <c r="D684" s="278"/>
      <c r="E684" s="278"/>
      <c r="F684" s="278"/>
      <c r="G684" s="278"/>
    </row>
    <row r="685" customFormat="false" ht="14.25" hidden="false" customHeight="false" outlineLevel="0" collapsed="false">
      <c r="A685" s="278"/>
      <c r="B685" s="278"/>
      <c r="C685" s="278"/>
      <c r="D685" s="278"/>
      <c r="E685" s="278"/>
      <c r="F685" s="278"/>
      <c r="G685" s="278"/>
    </row>
    <row r="686" customFormat="false" ht="14.25" hidden="false" customHeight="false" outlineLevel="0" collapsed="false">
      <c r="A686" s="278"/>
      <c r="B686" s="278"/>
      <c r="C686" s="278"/>
      <c r="D686" s="278"/>
      <c r="E686" s="278"/>
      <c r="F686" s="278"/>
      <c r="G686" s="278"/>
    </row>
    <row r="687" customFormat="false" ht="14.25" hidden="false" customHeight="false" outlineLevel="0" collapsed="false">
      <c r="A687" s="278"/>
      <c r="B687" s="278"/>
      <c r="C687" s="278"/>
      <c r="D687" s="278"/>
      <c r="E687" s="278"/>
      <c r="F687" s="278"/>
      <c r="G687" s="278"/>
    </row>
    <row r="688" customFormat="false" ht="14.25" hidden="false" customHeight="false" outlineLevel="0" collapsed="false">
      <c r="A688" s="278"/>
      <c r="B688" s="278"/>
      <c r="C688" s="278"/>
      <c r="D688" s="278"/>
      <c r="E688" s="278"/>
      <c r="F688" s="278"/>
      <c r="G688" s="278"/>
    </row>
    <row r="689" customFormat="false" ht="14.25" hidden="false" customHeight="false" outlineLevel="0" collapsed="false">
      <c r="A689" s="278"/>
      <c r="B689" s="278"/>
      <c r="C689" s="278"/>
      <c r="D689" s="278"/>
      <c r="E689" s="278"/>
      <c r="F689" s="278"/>
      <c r="G689" s="278"/>
    </row>
    <row r="690" customFormat="false" ht="14.25" hidden="false" customHeight="false" outlineLevel="0" collapsed="false">
      <c r="A690" s="278"/>
      <c r="B690" s="278"/>
      <c r="C690" s="278"/>
      <c r="D690" s="278"/>
      <c r="E690" s="278"/>
      <c r="F690" s="278"/>
      <c r="G690" s="278"/>
    </row>
    <row r="691" customFormat="false" ht="14.25" hidden="false" customHeight="false" outlineLevel="0" collapsed="false">
      <c r="A691" s="278"/>
      <c r="B691" s="278"/>
      <c r="C691" s="278"/>
      <c r="D691" s="278"/>
      <c r="E691" s="278"/>
      <c r="F691" s="278"/>
      <c r="G691" s="278"/>
    </row>
    <row r="692" customFormat="false" ht="14.25" hidden="false" customHeight="false" outlineLevel="0" collapsed="false">
      <c r="A692" s="278"/>
      <c r="B692" s="278"/>
      <c r="C692" s="278"/>
      <c r="D692" s="278"/>
      <c r="E692" s="278"/>
      <c r="F692" s="278"/>
      <c r="G692" s="278"/>
    </row>
    <row r="693" customFormat="false" ht="14.25" hidden="false" customHeight="false" outlineLevel="0" collapsed="false">
      <c r="A693" s="278"/>
      <c r="B693" s="278"/>
      <c r="C693" s="278"/>
      <c r="D693" s="278"/>
      <c r="E693" s="278"/>
      <c r="F693" s="278"/>
      <c r="G693" s="278"/>
    </row>
    <row r="694" customFormat="false" ht="14.25" hidden="false" customHeight="false" outlineLevel="0" collapsed="false">
      <c r="A694" s="278"/>
      <c r="B694" s="278"/>
      <c r="C694" s="278"/>
      <c r="D694" s="278"/>
      <c r="E694" s="278"/>
      <c r="F694" s="278"/>
      <c r="G694" s="278"/>
    </row>
    <row r="695" customFormat="false" ht="14.25" hidden="false" customHeight="false" outlineLevel="0" collapsed="false">
      <c r="A695" s="278"/>
      <c r="B695" s="278"/>
      <c r="C695" s="278"/>
      <c r="D695" s="278"/>
      <c r="E695" s="278"/>
      <c r="F695" s="278"/>
      <c r="G695" s="278"/>
    </row>
    <row r="696" customFormat="false" ht="14.25" hidden="false" customHeight="false" outlineLevel="0" collapsed="false">
      <c r="A696" s="278"/>
      <c r="B696" s="278"/>
      <c r="C696" s="278"/>
      <c r="D696" s="278"/>
      <c r="E696" s="278"/>
      <c r="F696" s="278"/>
      <c r="G696" s="278"/>
    </row>
    <row r="697" customFormat="false" ht="14.25" hidden="false" customHeight="false" outlineLevel="0" collapsed="false">
      <c r="A697" s="278"/>
      <c r="B697" s="278"/>
      <c r="C697" s="278"/>
      <c r="D697" s="278"/>
      <c r="E697" s="278"/>
      <c r="F697" s="278"/>
      <c r="G697" s="278"/>
    </row>
    <row r="698" customFormat="false" ht="14.25" hidden="false" customHeight="false" outlineLevel="0" collapsed="false">
      <c r="A698" s="278"/>
      <c r="B698" s="278"/>
      <c r="C698" s="278"/>
      <c r="D698" s="278"/>
      <c r="E698" s="278"/>
      <c r="F698" s="278"/>
      <c r="G698" s="278"/>
    </row>
    <row r="699" customFormat="false" ht="14.25" hidden="false" customHeight="false" outlineLevel="0" collapsed="false">
      <c r="A699" s="278"/>
      <c r="B699" s="278"/>
      <c r="C699" s="278"/>
      <c r="D699" s="278"/>
      <c r="E699" s="278"/>
      <c r="F699" s="278"/>
      <c r="G699" s="278"/>
    </row>
    <row r="700" customFormat="false" ht="14.25" hidden="false" customHeight="false" outlineLevel="0" collapsed="false">
      <c r="A700" s="278"/>
      <c r="B700" s="278"/>
      <c r="C700" s="278"/>
      <c r="D700" s="278"/>
      <c r="E700" s="278"/>
      <c r="F700" s="278"/>
      <c r="G700" s="278"/>
    </row>
    <row r="701" customFormat="false" ht="14.25" hidden="false" customHeight="false" outlineLevel="0" collapsed="false">
      <c r="A701" s="278"/>
      <c r="B701" s="278"/>
      <c r="C701" s="278"/>
      <c r="D701" s="278"/>
      <c r="E701" s="278"/>
      <c r="F701" s="278"/>
      <c r="G701" s="278"/>
    </row>
    <row r="702" customFormat="false" ht="14.25" hidden="false" customHeight="false" outlineLevel="0" collapsed="false">
      <c r="A702" s="278"/>
      <c r="B702" s="278"/>
      <c r="C702" s="278"/>
      <c r="D702" s="278"/>
      <c r="E702" s="278"/>
      <c r="F702" s="278"/>
      <c r="G702" s="278"/>
    </row>
    <row r="703" customFormat="false" ht="14.25" hidden="false" customHeight="false" outlineLevel="0" collapsed="false">
      <c r="A703" s="278"/>
      <c r="B703" s="278"/>
      <c r="C703" s="278"/>
      <c r="D703" s="278"/>
      <c r="E703" s="278"/>
      <c r="F703" s="278"/>
      <c r="G703" s="278"/>
    </row>
    <row r="704" customFormat="false" ht="14.25" hidden="false" customHeight="false" outlineLevel="0" collapsed="false">
      <c r="A704" s="278"/>
      <c r="B704" s="278"/>
      <c r="C704" s="278"/>
      <c r="D704" s="278"/>
      <c r="E704" s="278"/>
      <c r="F704" s="278"/>
      <c r="G704" s="278"/>
    </row>
    <row r="705" customFormat="false" ht="14.25" hidden="false" customHeight="false" outlineLevel="0" collapsed="false">
      <c r="A705" s="278"/>
      <c r="B705" s="278"/>
      <c r="C705" s="278"/>
      <c r="D705" s="278"/>
      <c r="E705" s="278"/>
      <c r="F705" s="278"/>
      <c r="G705" s="278"/>
    </row>
    <row r="706" customFormat="false" ht="14.25" hidden="false" customHeight="false" outlineLevel="0" collapsed="false">
      <c r="A706" s="278"/>
      <c r="B706" s="278"/>
      <c r="C706" s="278"/>
      <c r="D706" s="278"/>
      <c r="E706" s="278"/>
      <c r="F706" s="278"/>
      <c r="G706" s="278"/>
    </row>
    <row r="707" customFormat="false" ht="14.25" hidden="false" customHeight="false" outlineLevel="0" collapsed="false">
      <c r="A707" s="278"/>
      <c r="B707" s="278"/>
      <c r="C707" s="278"/>
      <c r="D707" s="278"/>
      <c r="E707" s="278"/>
      <c r="F707" s="278"/>
      <c r="G707" s="278"/>
    </row>
    <row r="708" customFormat="false" ht="14.25" hidden="false" customHeight="false" outlineLevel="0" collapsed="false">
      <c r="A708" s="278"/>
      <c r="B708" s="278"/>
      <c r="C708" s="278"/>
      <c r="D708" s="278"/>
      <c r="E708" s="278"/>
      <c r="F708" s="278"/>
      <c r="G708" s="278"/>
    </row>
    <row r="709" customFormat="false" ht="14.25" hidden="false" customHeight="false" outlineLevel="0" collapsed="false">
      <c r="A709" s="278"/>
      <c r="B709" s="278"/>
      <c r="C709" s="278"/>
      <c r="D709" s="278"/>
      <c r="E709" s="278"/>
      <c r="F709" s="278"/>
      <c r="G709" s="278"/>
    </row>
    <row r="710" customFormat="false" ht="14.25" hidden="false" customHeight="false" outlineLevel="0" collapsed="false">
      <c r="A710" s="278"/>
      <c r="B710" s="278"/>
      <c r="C710" s="278"/>
      <c r="D710" s="278"/>
      <c r="E710" s="278"/>
      <c r="F710" s="278"/>
      <c r="G710" s="278"/>
    </row>
    <row r="711" customFormat="false" ht="14.25" hidden="false" customHeight="false" outlineLevel="0" collapsed="false">
      <c r="A711" s="278"/>
      <c r="B711" s="278"/>
      <c r="C711" s="278"/>
      <c r="D711" s="278"/>
      <c r="E711" s="278"/>
      <c r="F711" s="278"/>
      <c r="G711" s="278"/>
    </row>
    <row r="712" customFormat="false" ht="14.25" hidden="false" customHeight="false" outlineLevel="0" collapsed="false">
      <c r="A712" s="278"/>
      <c r="B712" s="278"/>
      <c r="C712" s="278"/>
      <c r="D712" s="278"/>
      <c r="E712" s="278"/>
      <c r="F712" s="278"/>
      <c r="G712" s="278"/>
    </row>
    <row r="713" customFormat="false" ht="14.25" hidden="false" customHeight="false" outlineLevel="0" collapsed="false">
      <c r="A713" s="278"/>
      <c r="B713" s="278"/>
      <c r="C713" s="278"/>
      <c r="D713" s="278"/>
      <c r="E713" s="278"/>
      <c r="F713" s="278"/>
      <c r="G713" s="278"/>
    </row>
    <row r="714" customFormat="false" ht="14.25" hidden="false" customHeight="false" outlineLevel="0" collapsed="false">
      <c r="A714" s="278"/>
      <c r="B714" s="278"/>
      <c r="C714" s="278"/>
      <c r="D714" s="278"/>
      <c r="E714" s="278"/>
      <c r="F714" s="278"/>
      <c r="G714" s="278"/>
    </row>
    <row r="715" customFormat="false" ht="14.25" hidden="false" customHeight="false" outlineLevel="0" collapsed="false">
      <c r="A715" s="278"/>
      <c r="B715" s="278"/>
      <c r="C715" s="278"/>
      <c r="D715" s="278"/>
      <c r="E715" s="278"/>
      <c r="F715" s="278"/>
      <c r="G715" s="278"/>
    </row>
    <row r="716" customFormat="false" ht="14.25" hidden="false" customHeight="false" outlineLevel="0" collapsed="false">
      <c r="A716" s="278"/>
      <c r="B716" s="278"/>
      <c r="C716" s="278"/>
      <c r="D716" s="278"/>
      <c r="E716" s="278"/>
      <c r="F716" s="278"/>
      <c r="G716" s="278"/>
    </row>
    <row r="717" customFormat="false" ht="14.25" hidden="false" customHeight="false" outlineLevel="0" collapsed="false">
      <c r="A717" s="278"/>
      <c r="B717" s="278"/>
      <c r="C717" s="278"/>
      <c r="D717" s="278"/>
      <c r="E717" s="278"/>
      <c r="F717" s="278"/>
      <c r="G717" s="278"/>
    </row>
    <row r="718" customFormat="false" ht="14.25" hidden="false" customHeight="false" outlineLevel="0" collapsed="false">
      <c r="A718" s="278"/>
      <c r="B718" s="278"/>
      <c r="C718" s="278"/>
      <c r="D718" s="278"/>
      <c r="E718" s="278"/>
      <c r="F718" s="278"/>
      <c r="G718" s="278"/>
    </row>
    <row r="719" customFormat="false" ht="14.25" hidden="false" customHeight="false" outlineLevel="0" collapsed="false">
      <c r="A719" s="278"/>
      <c r="B719" s="278"/>
      <c r="C719" s="278"/>
      <c r="D719" s="278"/>
      <c r="E719" s="278"/>
      <c r="F719" s="278"/>
      <c r="G719" s="278"/>
    </row>
    <row r="720" customFormat="false" ht="14.25" hidden="false" customHeight="false" outlineLevel="0" collapsed="false">
      <c r="A720" s="278"/>
      <c r="B720" s="278"/>
      <c r="C720" s="278"/>
      <c r="D720" s="278"/>
      <c r="E720" s="278"/>
      <c r="F720" s="278"/>
      <c r="G720" s="278"/>
    </row>
    <row r="721" customFormat="false" ht="14.25" hidden="false" customHeight="false" outlineLevel="0" collapsed="false">
      <c r="A721" s="278"/>
      <c r="B721" s="278"/>
      <c r="C721" s="278"/>
      <c r="D721" s="278"/>
      <c r="E721" s="278"/>
      <c r="F721" s="278"/>
      <c r="G721" s="278"/>
    </row>
    <row r="722" customFormat="false" ht="14.25" hidden="false" customHeight="false" outlineLevel="0" collapsed="false">
      <c r="A722" s="278"/>
      <c r="B722" s="278"/>
      <c r="C722" s="278"/>
      <c r="D722" s="278"/>
      <c r="E722" s="278"/>
      <c r="F722" s="278"/>
      <c r="G722" s="278"/>
    </row>
    <row r="723" customFormat="false" ht="14.25" hidden="false" customHeight="false" outlineLevel="0" collapsed="false">
      <c r="A723" s="278"/>
      <c r="B723" s="278"/>
      <c r="C723" s="278"/>
      <c r="D723" s="278"/>
      <c r="E723" s="278"/>
      <c r="F723" s="278"/>
      <c r="G723" s="278"/>
    </row>
    <row r="724" customFormat="false" ht="14.25" hidden="false" customHeight="false" outlineLevel="0" collapsed="false">
      <c r="A724" s="278"/>
      <c r="B724" s="278"/>
      <c r="C724" s="278"/>
      <c r="D724" s="278"/>
      <c r="E724" s="278"/>
      <c r="F724" s="278"/>
      <c r="G724" s="278"/>
    </row>
    <row r="725" customFormat="false" ht="14.25" hidden="false" customHeight="false" outlineLevel="0" collapsed="false">
      <c r="A725" s="278"/>
      <c r="B725" s="278"/>
      <c r="C725" s="278"/>
      <c r="D725" s="278"/>
      <c r="E725" s="278"/>
      <c r="F725" s="278"/>
      <c r="G725" s="278"/>
    </row>
    <row r="726" customFormat="false" ht="14.25" hidden="false" customHeight="false" outlineLevel="0" collapsed="false">
      <c r="A726" s="278"/>
      <c r="B726" s="278"/>
      <c r="C726" s="278"/>
      <c r="D726" s="278"/>
      <c r="E726" s="278"/>
      <c r="F726" s="278"/>
      <c r="G726" s="278"/>
    </row>
    <row r="727" customFormat="false" ht="14.25" hidden="false" customHeight="false" outlineLevel="0" collapsed="false">
      <c r="A727" s="278"/>
      <c r="B727" s="278"/>
      <c r="C727" s="278"/>
      <c r="D727" s="278"/>
      <c r="E727" s="278"/>
      <c r="F727" s="278"/>
      <c r="G727" s="278"/>
    </row>
    <row r="728" customFormat="false" ht="14.25" hidden="false" customHeight="false" outlineLevel="0" collapsed="false">
      <c r="A728" s="278"/>
      <c r="B728" s="278"/>
      <c r="C728" s="278"/>
      <c r="D728" s="278"/>
      <c r="E728" s="278"/>
      <c r="F728" s="278"/>
      <c r="G728" s="278"/>
    </row>
    <row r="729" customFormat="false" ht="14.25" hidden="false" customHeight="false" outlineLevel="0" collapsed="false">
      <c r="A729" s="278"/>
      <c r="B729" s="278"/>
      <c r="C729" s="278"/>
      <c r="D729" s="278"/>
      <c r="E729" s="278"/>
      <c r="F729" s="278"/>
      <c r="G729" s="278"/>
    </row>
    <row r="730" customFormat="false" ht="14.25" hidden="false" customHeight="false" outlineLevel="0" collapsed="false">
      <c r="A730" s="278"/>
      <c r="B730" s="278"/>
      <c r="C730" s="278"/>
      <c r="D730" s="278"/>
      <c r="E730" s="278"/>
      <c r="F730" s="278"/>
      <c r="G730" s="278"/>
    </row>
    <row r="731" customFormat="false" ht="14.25" hidden="false" customHeight="false" outlineLevel="0" collapsed="false">
      <c r="A731" s="278"/>
      <c r="B731" s="278"/>
      <c r="C731" s="278"/>
      <c r="D731" s="278"/>
      <c r="E731" s="278"/>
      <c r="F731" s="278"/>
      <c r="G731" s="278"/>
    </row>
    <row r="732" customFormat="false" ht="14.25" hidden="false" customHeight="false" outlineLevel="0" collapsed="false">
      <c r="A732" s="278"/>
      <c r="B732" s="278"/>
      <c r="C732" s="278"/>
      <c r="D732" s="278"/>
      <c r="E732" s="278"/>
      <c r="F732" s="278"/>
      <c r="G732" s="278"/>
    </row>
    <row r="733" customFormat="false" ht="14.25" hidden="false" customHeight="false" outlineLevel="0" collapsed="false">
      <c r="A733" s="278"/>
      <c r="B733" s="278"/>
      <c r="C733" s="278"/>
      <c r="D733" s="278"/>
      <c r="E733" s="278"/>
      <c r="F733" s="278"/>
      <c r="G733" s="278"/>
    </row>
    <row r="734" customFormat="false" ht="14.25" hidden="false" customHeight="false" outlineLevel="0" collapsed="false">
      <c r="A734" s="278"/>
      <c r="B734" s="278"/>
      <c r="C734" s="278"/>
      <c r="D734" s="278"/>
      <c r="E734" s="278"/>
      <c r="F734" s="278"/>
      <c r="G734" s="278"/>
    </row>
    <row r="735" customFormat="false" ht="14.25" hidden="false" customHeight="false" outlineLevel="0" collapsed="false">
      <c r="A735" s="278"/>
      <c r="B735" s="278"/>
      <c r="C735" s="278"/>
      <c r="D735" s="278"/>
      <c r="E735" s="278"/>
      <c r="F735" s="278"/>
      <c r="G735" s="278"/>
    </row>
    <row r="736" customFormat="false" ht="14.25" hidden="false" customHeight="false" outlineLevel="0" collapsed="false">
      <c r="A736" s="278"/>
      <c r="B736" s="278"/>
      <c r="C736" s="278"/>
      <c r="D736" s="278"/>
      <c r="E736" s="278"/>
      <c r="F736" s="278"/>
      <c r="G736" s="278"/>
    </row>
    <row r="737" customFormat="false" ht="14.25" hidden="false" customHeight="false" outlineLevel="0" collapsed="false">
      <c r="A737" s="278"/>
      <c r="B737" s="278"/>
      <c r="C737" s="278"/>
      <c r="D737" s="278"/>
      <c r="E737" s="278"/>
      <c r="F737" s="278"/>
      <c r="G737" s="278"/>
    </row>
    <row r="738" customFormat="false" ht="14.25" hidden="false" customHeight="false" outlineLevel="0" collapsed="false">
      <c r="A738" s="278"/>
      <c r="B738" s="278"/>
      <c r="C738" s="278"/>
      <c r="D738" s="278"/>
      <c r="E738" s="278"/>
      <c r="F738" s="278"/>
      <c r="G738" s="278"/>
    </row>
    <row r="739" customFormat="false" ht="14.25" hidden="false" customHeight="false" outlineLevel="0" collapsed="false">
      <c r="A739" s="278"/>
      <c r="B739" s="278"/>
      <c r="C739" s="278"/>
      <c r="D739" s="278"/>
      <c r="E739" s="278"/>
      <c r="F739" s="278"/>
      <c r="G739" s="278"/>
    </row>
    <row r="740" customFormat="false" ht="14.25" hidden="false" customHeight="false" outlineLevel="0" collapsed="false">
      <c r="A740" s="278"/>
      <c r="B740" s="278"/>
      <c r="C740" s="278"/>
      <c r="D740" s="278"/>
      <c r="E740" s="278"/>
      <c r="F740" s="278"/>
      <c r="G740" s="278"/>
    </row>
    <row r="741" customFormat="false" ht="14.25" hidden="false" customHeight="false" outlineLevel="0" collapsed="false">
      <c r="A741" s="278"/>
      <c r="B741" s="278"/>
      <c r="C741" s="278"/>
      <c r="D741" s="278"/>
      <c r="E741" s="278"/>
      <c r="F741" s="278"/>
      <c r="G741" s="278"/>
    </row>
    <row r="742" customFormat="false" ht="14.25" hidden="false" customHeight="false" outlineLevel="0" collapsed="false">
      <c r="A742" s="278"/>
      <c r="B742" s="278"/>
      <c r="C742" s="278"/>
      <c r="D742" s="278"/>
      <c r="E742" s="278"/>
      <c r="F742" s="278"/>
      <c r="G742" s="278"/>
    </row>
    <row r="743" customFormat="false" ht="14.25" hidden="false" customHeight="false" outlineLevel="0" collapsed="false">
      <c r="A743" s="278"/>
      <c r="B743" s="278"/>
      <c r="C743" s="278"/>
      <c r="D743" s="278"/>
      <c r="E743" s="278"/>
      <c r="F743" s="278"/>
      <c r="G743" s="278"/>
    </row>
    <row r="744" customFormat="false" ht="14.25" hidden="false" customHeight="false" outlineLevel="0" collapsed="false">
      <c r="A744" s="278"/>
      <c r="B744" s="278"/>
      <c r="C744" s="278"/>
      <c r="D744" s="278"/>
      <c r="E744" s="278"/>
      <c r="F744" s="278"/>
      <c r="G744" s="278"/>
    </row>
    <row r="745" customFormat="false" ht="14.25" hidden="false" customHeight="false" outlineLevel="0" collapsed="false">
      <c r="A745" s="278"/>
      <c r="B745" s="278"/>
      <c r="C745" s="278"/>
      <c r="D745" s="278"/>
      <c r="E745" s="278"/>
      <c r="F745" s="278"/>
      <c r="G745" s="278"/>
    </row>
    <row r="746" customFormat="false" ht="14.25" hidden="false" customHeight="false" outlineLevel="0" collapsed="false">
      <c r="A746" s="278"/>
      <c r="B746" s="278"/>
      <c r="C746" s="278"/>
      <c r="D746" s="278"/>
      <c r="E746" s="278"/>
      <c r="F746" s="278"/>
      <c r="G746" s="278"/>
    </row>
    <row r="747" customFormat="false" ht="14.25" hidden="false" customHeight="false" outlineLevel="0" collapsed="false">
      <c r="A747" s="278"/>
      <c r="B747" s="278"/>
      <c r="C747" s="278"/>
      <c r="D747" s="278"/>
      <c r="E747" s="278"/>
      <c r="F747" s="278"/>
      <c r="G747" s="278"/>
    </row>
    <row r="748" customFormat="false" ht="14.25" hidden="false" customHeight="false" outlineLevel="0" collapsed="false">
      <c r="A748" s="278"/>
      <c r="B748" s="278"/>
      <c r="C748" s="278"/>
      <c r="D748" s="278"/>
      <c r="E748" s="278"/>
      <c r="F748" s="278"/>
      <c r="G748" s="278"/>
    </row>
    <row r="749" customFormat="false" ht="14.25" hidden="false" customHeight="false" outlineLevel="0" collapsed="false">
      <c r="A749" s="278"/>
      <c r="B749" s="278"/>
      <c r="C749" s="278"/>
      <c r="D749" s="278"/>
      <c r="E749" s="278"/>
      <c r="F749" s="278"/>
      <c r="G749" s="278"/>
    </row>
    <row r="750" customFormat="false" ht="14.25" hidden="false" customHeight="false" outlineLevel="0" collapsed="false">
      <c r="A750" s="278"/>
      <c r="B750" s="278"/>
      <c r="C750" s="278"/>
      <c r="D750" s="278"/>
      <c r="E750" s="278"/>
      <c r="F750" s="278"/>
      <c r="G750" s="278"/>
    </row>
    <row r="751" customFormat="false" ht="14.25" hidden="false" customHeight="false" outlineLevel="0" collapsed="false">
      <c r="A751" s="278"/>
      <c r="B751" s="278"/>
      <c r="C751" s="278"/>
      <c r="D751" s="278"/>
      <c r="E751" s="278"/>
      <c r="F751" s="278"/>
      <c r="G751" s="278"/>
    </row>
    <row r="752" customFormat="false" ht="14.25" hidden="false" customHeight="false" outlineLevel="0" collapsed="false">
      <c r="A752" s="278"/>
      <c r="B752" s="278"/>
      <c r="C752" s="278"/>
      <c r="D752" s="278"/>
      <c r="E752" s="278"/>
      <c r="F752" s="278"/>
      <c r="G752" s="278"/>
    </row>
    <row r="753" customFormat="false" ht="14.25" hidden="false" customHeight="false" outlineLevel="0" collapsed="false">
      <c r="A753" s="278"/>
      <c r="B753" s="278"/>
      <c r="C753" s="278"/>
      <c r="D753" s="278"/>
      <c r="E753" s="278"/>
      <c r="F753" s="278"/>
      <c r="G753" s="278"/>
    </row>
    <row r="754" customFormat="false" ht="14.25" hidden="false" customHeight="false" outlineLevel="0" collapsed="false">
      <c r="A754" s="278"/>
      <c r="B754" s="278"/>
      <c r="C754" s="278"/>
      <c r="D754" s="278"/>
      <c r="E754" s="278"/>
      <c r="F754" s="278"/>
      <c r="G754" s="278"/>
    </row>
    <row r="755" customFormat="false" ht="14.25" hidden="false" customHeight="false" outlineLevel="0" collapsed="false">
      <c r="A755" s="278"/>
      <c r="B755" s="278"/>
      <c r="C755" s="278"/>
      <c r="D755" s="278"/>
      <c r="E755" s="278"/>
      <c r="F755" s="278"/>
      <c r="G755" s="278"/>
    </row>
    <row r="756" customFormat="false" ht="14.25" hidden="false" customHeight="false" outlineLevel="0" collapsed="false">
      <c r="A756" s="278"/>
      <c r="B756" s="278"/>
      <c r="C756" s="278"/>
      <c r="D756" s="278"/>
      <c r="E756" s="278"/>
      <c r="F756" s="278"/>
      <c r="G756" s="278"/>
    </row>
    <row r="757" customFormat="false" ht="14.25" hidden="false" customHeight="false" outlineLevel="0" collapsed="false">
      <c r="A757" s="278"/>
      <c r="B757" s="278"/>
      <c r="C757" s="278"/>
      <c r="D757" s="278"/>
      <c r="E757" s="278"/>
      <c r="F757" s="278"/>
      <c r="G757" s="278"/>
    </row>
    <row r="758" customFormat="false" ht="14.25" hidden="false" customHeight="false" outlineLevel="0" collapsed="false">
      <c r="A758" s="278"/>
      <c r="B758" s="278"/>
      <c r="C758" s="278"/>
      <c r="D758" s="278"/>
      <c r="E758" s="278"/>
      <c r="F758" s="278"/>
      <c r="G758" s="278"/>
    </row>
    <row r="759" customFormat="false" ht="14.25" hidden="false" customHeight="false" outlineLevel="0" collapsed="false">
      <c r="A759" s="278"/>
      <c r="B759" s="278"/>
      <c r="C759" s="278"/>
      <c r="D759" s="278"/>
      <c r="E759" s="278"/>
      <c r="F759" s="278"/>
      <c r="G759" s="278"/>
    </row>
    <row r="760" customFormat="false" ht="14.25" hidden="false" customHeight="false" outlineLevel="0" collapsed="false">
      <c r="A760" s="278"/>
      <c r="B760" s="278"/>
      <c r="C760" s="278"/>
      <c r="D760" s="278"/>
      <c r="E760" s="278"/>
      <c r="F760" s="278"/>
      <c r="G760" s="278"/>
    </row>
    <row r="761" customFormat="false" ht="14.25" hidden="false" customHeight="false" outlineLevel="0" collapsed="false">
      <c r="A761" s="278"/>
      <c r="B761" s="278"/>
      <c r="C761" s="278"/>
      <c r="D761" s="278"/>
      <c r="E761" s="278"/>
      <c r="F761" s="278"/>
      <c r="G761" s="278"/>
    </row>
    <row r="762" customFormat="false" ht="14.25" hidden="false" customHeight="false" outlineLevel="0" collapsed="false">
      <c r="A762" s="278"/>
      <c r="B762" s="278"/>
      <c r="C762" s="278"/>
      <c r="D762" s="278"/>
      <c r="E762" s="278"/>
      <c r="F762" s="278"/>
      <c r="G762" s="278"/>
    </row>
    <row r="763" customFormat="false" ht="14.25" hidden="false" customHeight="false" outlineLevel="0" collapsed="false">
      <c r="A763" s="278"/>
      <c r="B763" s="278"/>
      <c r="C763" s="278"/>
      <c r="D763" s="278"/>
      <c r="E763" s="278"/>
      <c r="F763" s="278"/>
      <c r="G763" s="278"/>
    </row>
    <row r="764" customFormat="false" ht="14.25" hidden="false" customHeight="false" outlineLevel="0" collapsed="false">
      <c r="A764" s="278"/>
      <c r="B764" s="278"/>
      <c r="C764" s="278"/>
      <c r="D764" s="278"/>
      <c r="E764" s="278"/>
      <c r="F764" s="278"/>
      <c r="G764" s="278"/>
    </row>
    <row r="765" customFormat="false" ht="14.25" hidden="false" customHeight="false" outlineLevel="0" collapsed="false">
      <c r="A765" s="278"/>
      <c r="B765" s="278"/>
      <c r="C765" s="278"/>
      <c r="D765" s="278"/>
      <c r="E765" s="278"/>
      <c r="F765" s="278"/>
      <c r="G765" s="278"/>
    </row>
    <row r="766" customFormat="false" ht="14.25" hidden="false" customHeight="false" outlineLevel="0" collapsed="false">
      <c r="A766" s="278"/>
      <c r="B766" s="278"/>
      <c r="C766" s="278"/>
      <c r="D766" s="278"/>
      <c r="E766" s="278"/>
      <c r="F766" s="278"/>
      <c r="G766" s="278"/>
    </row>
    <row r="767" customFormat="false" ht="14.25" hidden="false" customHeight="false" outlineLevel="0" collapsed="false">
      <c r="A767" s="278"/>
      <c r="B767" s="278"/>
      <c r="C767" s="278"/>
      <c r="D767" s="278"/>
      <c r="E767" s="278"/>
      <c r="F767" s="278"/>
      <c r="G767" s="278"/>
    </row>
    <row r="768" customFormat="false" ht="14.25" hidden="false" customHeight="false" outlineLevel="0" collapsed="false">
      <c r="A768" s="278"/>
      <c r="B768" s="278"/>
      <c r="C768" s="278"/>
      <c r="D768" s="278"/>
      <c r="E768" s="278"/>
      <c r="F768" s="278"/>
      <c r="G768" s="278"/>
    </row>
    <row r="769" customFormat="false" ht="14.25" hidden="false" customHeight="false" outlineLevel="0" collapsed="false">
      <c r="A769" s="278"/>
      <c r="B769" s="278"/>
      <c r="C769" s="278"/>
      <c r="D769" s="278"/>
      <c r="E769" s="278"/>
      <c r="F769" s="278"/>
      <c r="G769" s="278"/>
    </row>
    <row r="770" customFormat="false" ht="14.25" hidden="false" customHeight="false" outlineLevel="0" collapsed="false">
      <c r="A770" s="278"/>
      <c r="B770" s="278"/>
      <c r="C770" s="278"/>
      <c r="D770" s="278"/>
      <c r="E770" s="278"/>
      <c r="F770" s="278"/>
      <c r="G770" s="278"/>
    </row>
    <row r="771" customFormat="false" ht="14.25" hidden="false" customHeight="false" outlineLevel="0" collapsed="false">
      <c r="A771" s="278"/>
      <c r="B771" s="278"/>
      <c r="C771" s="278"/>
      <c r="D771" s="278"/>
      <c r="E771" s="278"/>
      <c r="F771" s="278"/>
      <c r="G771" s="278"/>
    </row>
    <row r="772" customFormat="false" ht="14.25" hidden="false" customHeight="false" outlineLevel="0" collapsed="false">
      <c r="A772" s="278"/>
      <c r="B772" s="278"/>
      <c r="C772" s="278"/>
      <c r="D772" s="278"/>
      <c r="E772" s="278"/>
      <c r="F772" s="278"/>
      <c r="G772" s="278"/>
    </row>
    <row r="773" customFormat="false" ht="14.25" hidden="false" customHeight="false" outlineLevel="0" collapsed="false">
      <c r="A773" s="278"/>
      <c r="B773" s="278"/>
      <c r="C773" s="278"/>
      <c r="D773" s="278"/>
      <c r="E773" s="278"/>
      <c r="F773" s="278"/>
      <c r="G773" s="278"/>
    </row>
    <row r="774" customFormat="false" ht="14.25" hidden="false" customHeight="false" outlineLevel="0" collapsed="false">
      <c r="A774" s="278"/>
      <c r="B774" s="278"/>
      <c r="C774" s="278"/>
      <c r="D774" s="278"/>
      <c r="E774" s="278"/>
      <c r="F774" s="278"/>
      <c r="G774" s="278"/>
    </row>
    <row r="775" customFormat="false" ht="14.25" hidden="false" customHeight="false" outlineLevel="0" collapsed="false">
      <c r="A775" s="278"/>
      <c r="B775" s="278"/>
      <c r="C775" s="278"/>
      <c r="D775" s="278"/>
      <c r="E775" s="278"/>
      <c r="F775" s="278"/>
      <c r="G775" s="278"/>
    </row>
    <row r="776" customFormat="false" ht="14.25" hidden="false" customHeight="false" outlineLevel="0" collapsed="false">
      <c r="A776" s="278"/>
      <c r="B776" s="278"/>
      <c r="C776" s="278"/>
      <c r="D776" s="278"/>
      <c r="E776" s="278"/>
      <c r="F776" s="278"/>
      <c r="G776" s="278"/>
    </row>
    <row r="777" customFormat="false" ht="14.25" hidden="false" customHeight="false" outlineLevel="0" collapsed="false">
      <c r="A777" s="278"/>
      <c r="B777" s="278"/>
      <c r="C777" s="278"/>
      <c r="D777" s="278"/>
      <c r="E777" s="278"/>
      <c r="F777" s="278"/>
      <c r="G777" s="278"/>
    </row>
    <row r="778" customFormat="false" ht="14.25" hidden="false" customHeight="false" outlineLevel="0" collapsed="false">
      <c r="A778" s="278"/>
      <c r="B778" s="278"/>
      <c r="C778" s="278"/>
      <c r="D778" s="278"/>
      <c r="E778" s="278"/>
      <c r="F778" s="278"/>
      <c r="G778" s="278"/>
    </row>
    <row r="779" customFormat="false" ht="14.25" hidden="false" customHeight="false" outlineLevel="0" collapsed="false">
      <c r="A779" s="278"/>
      <c r="B779" s="278"/>
      <c r="C779" s="278"/>
      <c r="D779" s="278"/>
      <c r="E779" s="278"/>
      <c r="F779" s="278"/>
      <c r="G779" s="278"/>
    </row>
    <row r="780" customFormat="false" ht="14.25" hidden="false" customHeight="false" outlineLevel="0" collapsed="false">
      <c r="A780" s="278"/>
      <c r="B780" s="278"/>
      <c r="C780" s="278"/>
      <c r="D780" s="278"/>
      <c r="E780" s="278"/>
      <c r="F780" s="278"/>
      <c r="G780" s="278"/>
    </row>
    <row r="781" customFormat="false" ht="14.25" hidden="false" customHeight="false" outlineLevel="0" collapsed="false">
      <c r="A781" s="278"/>
      <c r="B781" s="278"/>
      <c r="C781" s="278"/>
      <c r="D781" s="278"/>
      <c r="E781" s="278"/>
      <c r="F781" s="278"/>
      <c r="G781" s="278"/>
    </row>
    <row r="782" customFormat="false" ht="14.25" hidden="false" customHeight="false" outlineLevel="0" collapsed="false">
      <c r="A782" s="278"/>
      <c r="B782" s="278"/>
      <c r="C782" s="278"/>
      <c r="D782" s="278"/>
      <c r="E782" s="278"/>
      <c r="F782" s="278"/>
      <c r="G782" s="278"/>
    </row>
    <row r="783" customFormat="false" ht="14.25" hidden="false" customHeight="false" outlineLevel="0" collapsed="false">
      <c r="A783" s="278"/>
      <c r="B783" s="278"/>
      <c r="C783" s="278"/>
      <c r="D783" s="278"/>
      <c r="E783" s="278"/>
      <c r="F783" s="278"/>
      <c r="G783" s="278"/>
    </row>
    <row r="784" customFormat="false" ht="14.25" hidden="false" customHeight="false" outlineLevel="0" collapsed="false">
      <c r="A784" s="278"/>
      <c r="B784" s="278"/>
      <c r="C784" s="278"/>
      <c r="D784" s="278"/>
      <c r="E784" s="278"/>
      <c r="F784" s="278"/>
      <c r="G784" s="278"/>
    </row>
    <row r="785" customFormat="false" ht="14.25" hidden="false" customHeight="false" outlineLevel="0" collapsed="false">
      <c r="A785" s="278"/>
      <c r="B785" s="278"/>
      <c r="C785" s="278"/>
      <c r="D785" s="278"/>
      <c r="E785" s="278"/>
      <c r="F785" s="278"/>
      <c r="G785" s="278"/>
    </row>
    <row r="786" customFormat="false" ht="14.25" hidden="false" customHeight="false" outlineLevel="0" collapsed="false">
      <c r="A786" s="278"/>
      <c r="B786" s="278"/>
      <c r="C786" s="278"/>
      <c r="D786" s="278"/>
      <c r="E786" s="278"/>
      <c r="F786" s="278"/>
      <c r="G786" s="278"/>
    </row>
    <row r="787" customFormat="false" ht="14.25" hidden="false" customHeight="false" outlineLevel="0" collapsed="false">
      <c r="A787" s="278"/>
      <c r="B787" s="278"/>
      <c r="C787" s="278"/>
      <c r="D787" s="278"/>
      <c r="E787" s="278"/>
      <c r="F787" s="278"/>
      <c r="G787" s="278"/>
    </row>
    <row r="788" customFormat="false" ht="14.25" hidden="false" customHeight="false" outlineLevel="0" collapsed="false">
      <c r="A788" s="278"/>
      <c r="B788" s="278"/>
      <c r="C788" s="278"/>
      <c r="D788" s="278"/>
      <c r="E788" s="278"/>
      <c r="F788" s="278"/>
      <c r="G788" s="278"/>
    </row>
    <row r="789" customFormat="false" ht="14.25" hidden="false" customHeight="false" outlineLevel="0" collapsed="false">
      <c r="A789" s="278"/>
      <c r="B789" s="278"/>
      <c r="C789" s="278"/>
      <c r="D789" s="278"/>
      <c r="E789" s="278"/>
      <c r="F789" s="278"/>
      <c r="G789" s="278"/>
    </row>
    <row r="790" customFormat="false" ht="14.25" hidden="false" customHeight="false" outlineLevel="0" collapsed="false">
      <c r="A790" s="278"/>
      <c r="B790" s="278"/>
      <c r="C790" s="278"/>
      <c r="D790" s="278"/>
      <c r="E790" s="278"/>
      <c r="F790" s="278"/>
      <c r="G790" s="278"/>
    </row>
    <row r="791" customFormat="false" ht="14.25" hidden="false" customHeight="false" outlineLevel="0" collapsed="false">
      <c r="A791" s="278"/>
      <c r="B791" s="278"/>
      <c r="C791" s="278"/>
      <c r="D791" s="278"/>
      <c r="E791" s="278"/>
      <c r="F791" s="278"/>
      <c r="G791" s="278"/>
    </row>
    <row r="792" customFormat="false" ht="14.25" hidden="false" customHeight="false" outlineLevel="0" collapsed="false">
      <c r="A792" s="278"/>
      <c r="B792" s="278"/>
      <c r="C792" s="278"/>
      <c r="D792" s="278"/>
      <c r="E792" s="278"/>
      <c r="F792" s="278"/>
      <c r="G792" s="278"/>
    </row>
    <row r="793" customFormat="false" ht="14.25" hidden="false" customHeight="false" outlineLevel="0" collapsed="false">
      <c r="A793" s="278"/>
      <c r="B793" s="278"/>
      <c r="C793" s="278"/>
      <c r="D793" s="278"/>
      <c r="E793" s="278"/>
      <c r="F793" s="278"/>
      <c r="G793" s="278"/>
    </row>
    <row r="794" customFormat="false" ht="14.25" hidden="false" customHeight="false" outlineLevel="0" collapsed="false">
      <c r="A794" s="278"/>
      <c r="B794" s="278"/>
      <c r="C794" s="278"/>
      <c r="D794" s="278"/>
      <c r="E794" s="278"/>
      <c r="F794" s="278"/>
      <c r="G794" s="278"/>
    </row>
    <row r="795" customFormat="false" ht="14.25" hidden="false" customHeight="false" outlineLevel="0" collapsed="false">
      <c r="A795" s="278"/>
      <c r="B795" s="278"/>
      <c r="C795" s="278"/>
      <c r="D795" s="278"/>
      <c r="E795" s="278"/>
      <c r="F795" s="278"/>
      <c r="G795" s="278"/>
    </row>
    <row r="796" customFormat="false" ht="14.25" hidden="false" customHeight="false" outlineLevel="0" collapsed="false">
      <c r="A796" s="278"/>
      <c r="B796" s="278"/>
      <c r="C796" s="278"/>
      <c r="D796" s="278"/>
      <c r="E796" s="278"/>
      <c r="F796" s="278"/>
      <c r="G796" s="278"/>
    </row>
    <row r="797" customFormat="false" ht="14.25" hidden="false" customHeight="false" outlineLevel="0" collapsed="false">
      <c r="A797" s="278"/>
      <c r="B797" s="278"/>
      <c r="C797" s="278"/>
      <c r="D797" s="278"/>
      <c r="E797" s="278"/>
      <c r="F797" s="278"/>
      <c r="G797" s="278"/>
    </row>
    <row r="798" customFormat="false" ht="14.25" hidden="false" customHeight="false" outlineLevel="0" collapsed="false">
      <c r="A798" s="278"/>
      <c r="B798" s="278"/>
      <c r="C798" s="278"/>
      <c r="D798" s="278"/>
      <c r="E798" s="278"/>
      <c r="F798" s="278"/>
      <c r="G798" s="278"/>
    </row>
    <row r="799" customFormat="false" ht="14.25" hidden="false" customHeight="false" outlineLevel="0" collapsed="false">
      <c r="A799" s="278"/>
      <c r="B799" s="278"/>
      <c r="C799" s="278"/>
      <c r="D799" s="278"/>
      <c r="E799" s="278"/>
      <c r="F799" s="278"/>
      <c r="G799" s="278"/>
    </row>
    <row r="800" customFormat="false" ht="14.25" hidden="false" customHeight="false" outlineLevel="0" collapsed="false">
      <c r="A800" s="278"/>
      <c r="B800" s="278"/>
      <c r="C800" s="278"/>
      <c r="D800" s="278"/>
      <c r="E800" s="278"/>
      <c r="F800" s="278"/>
      <c r="G800" s="278"/>
    </row>
    <row r="801" customFormat="false" ht="14.25" hidden="false" customHeight="false" outlineLevel="0" collapsed="false">
      <c r="A801" s="278"/>
      <c r="B801" s="278"/>
      <c r="C801" s="278"/>
      <c r="D801" s="278"/>
      <c r="E801" s="278"/>
      <c r="F801" s="278"/>
      <c r="G801" s="278"/>
    </row>
    <row r="802" customFormat="false" ht="14.25" hidden="false" customHeight="false" outlineLevel="0" collapsed="false">
      <c r="A802" s="278"/>
      <c r="B802" s="278"/>
      <c r="C802" s="278"/>
      <c r="D802" s="278"/>
      <c r="E802" s="278"/>
      <c r="F802" s="278"/>
      <c r="G802" s="278"/>
    </row>
    <row r="803" customFormat="false" ht="14.25" hidden="false" customHeight="false" outlineLevel="0" collapsed="false">
      <c r="A803" s="278"/>
      <c r="B803" s="278"/>
      <c r="C803" s="278"/>
      <c r="D803" s="278"/>
      <c r="E803" s="278"/>
      <c r="F803" s="278"/>
      <c r="G803" s="278"/>
    </row>
    <row r="804" customFormat="false" ht="14.25" hidden="false" customHeight="false" outlineLevel="0" collapsed="false">
      <c r="A804" s="278"/>
      <c r="B804" s="278"/>
      <c r="C804" s="278"/>
      <c r="D804" s="278"/>
      <c r="E804" s="278"/>
      <c r="F804" s="278"/>
      <c r="G804" s="278"/>
    </row>
    <row r="805" customFormat="false" ht="14.25" hidden="false" customHeight="false" outlineLevel="0" collapsed="false">
      <c r="A805" s="278"/>
      <c r="B805" s="278"/>
      <c r="C805" s="278"/>
      <c r="D805" s="278"/>
      <c r="E805" s="278"/>
      <c r="F805" s="278"/>
      <c r="G805" s="278"/>
    </row>
    <row r="806" customFormat="false" ht="14.25" hidden="false" customHeight="false" outlineLevel="0" collapsed="false">
      <c r="A806" s="278"/>
      <c r="B806" s="278"/>
      <c r="C806" s="278"/>
      <c r="D806" s="278"/>
      <c r="E806" s="278"/>
      <c r="F806" s="278"/>
      <c r="G806" s="278"/>
    </row>
    <row r="807" customFormat="false" ht="14.25" hidden="false" customHeight="false" outlineLevel="0" collapsed="false">
      <c r="A807" s="278"/>
      <c r="B807" s="278"/>
      <c r="C807" s="278"/>
      <c r="D807" s="278"/>
      <c r="E807" s="278"/>
      <c r="F807" s="278"/>
      <c r="G807" s="278"/>
    </row>
    <row r="808" customFormat="false" ht="14.25" hidden="false" customHeight="false" outlineLevel="0" collapsed="false">
      <c r="A808" s="278"/>
      <c r="B808" s="278"/>
      <c r="C808" s="278"/>
      <c r="D808" s="278"/>
      <c r="E808" s="278"/>
      <c r="F808" s="278"/>
      <c r="G808" s="278"/>
    </row>
    <row r="809" customFormat="false" ht="14.25" hidden="false" customHeight="false" outlineLevel="0" collapsed="false">
      <c r="A809" s="278"/>
      <c r="B809" s="278"/>
      <c r="C809" s="278"/>
      <c r="D809" s="278"/>
      <c r="E809" s="278"/>
      <c r="F809" s="278"/>
      <c r="G809" s="278"/>
    </row>
    <row r="810" customFormat="false" ht="14.25" hidden="false" customHeight="false" outlineLevel="0" collapsed="false">
      <c r="A810" s="278"/>
      <c r="B810" s="278"/>
      <c r="C810" s="278"/>
      <c r="D810" s="278"/>
      <c r="E810" s="278"/>
      <c r="F810" s="278"/>
      <c r="G810" s="278"/>
    </row>
    <row r="811" customFormat="false" ht="14.25" hidden="false" customHeight="false" outlineLevel="0" collapsed="false">
      <c r="A811" s="278"/>
      <c r="B811" s="278"/>
      <c r="C811" s="278"/>
      <c r="D811" s="278"/>
      <c r="E811" s="278"/>
      <c r="F811" s="278"/>
      <c r="G811" s="278"/>
    </row>
    <row r="812" customFormat="false" ht="14.25" hidden="false" customHeight="false" outlineLevel="0" collapsed="false">
      <c r="A812" s="278"/>
      <c r="B812" s="278"/>
      <c r="C812" s="278"/>
      <c r="D812" s="278"/>
      <c r="E812" s="278"/>
      <c r="F812" s="278"/>
      <c r="G812" s="278"/>
    </row>
    <row r="813" customFormat="false" ht="14.25" hidden="false" customHeight="false" outlineLevel="0" collapsed="false">
      <c r="A813" s="278"/>
      <c r="B813" s="278"/>
      <c r="C813" s="278"/>
      <c r="D813" s="278"/>
      <c r="E813" s="278"/>
      <c r="F813" s="278"/>
      <c r="G813" s="278"/>
    </row>
    <row r="814" customFormat="false" ht="14.25" hidden="false" customHeight="false" outlineLevel="0" collapsed="false">
      <c r="A814" s="278"/>
      <c r="B814" s="278"/>
      <c r="C814" s="278"/>
      <c r="D814" s="278"/>
      <c r="E814" s="278"/>
      <c r="F814" s="278"/>
      <c r="G814" s="278"/>
    </row>
    <row r="815" customFormat="false" ht="14.25" hidden="false" customHeight="false" outlineLevel="0" collapsed="false">
      <c r="A815" s="278"/>
      <c r="B815" s="278"/>
      <c r="C815" s="278"/>
      <c r="D815" s="278"/>
      <c r="E815" s="278"/>
      <c r="F815" s="278"/>
      <c r="G815" s="278"/>
    </row>
    <row r="816" customFormat="false" ht="14.25" hidden="false" customHeight="false" outlineLevel="0" collapsed="false">
      <c r="A816" s="278"/>
      <c r="B816" s="278"/>
      <c r="C816" s="278"/>
      <c r="D816" s="278"/>
      <c r="E816" s="278"/>
      <c r="F816" s="278"/>
      <c r="G816" s="278"/>
    </row>
    <row r="817" customFormat="false" ht="14.25" hidden="false" customHeight="false" outlineLevel="0" collapsed="false">
      <c r="A817" s="278"/>
      <c r="B817" s="278"/>
      <c r="C817" s="278"/>
      <c r="D817" s="278"/>
      <c r="E817" s="278"/>
      <c r="F817" s="278"/>
      <c r="G817" s="278"/>
    </row>
    <row r="818" customFormat="false" ht="14.25" hidden="false" customHeight="false" outlineLevel="0" collapsed="false">
      <c r="A818" s="278"/>
      <c r="B818" s="278"/>
      <c r="C818" s="278"/>
      <c r="D818" s="278"/>
      <c r="E818" s="278"/>
      <c r="F818" s="278"/>
      <c r="G818" s="278"/>
    </row>
    <row r="819" customFormat="false" ht="14.25" hidden="false" customHeight="false" outlineLevel="0" collapsed="false">
      <c r="A819" s="278"/>
      <c r="B819" s="278"/>
      <c r="C819" s="278"/>
      <c r="D819" s="278"/>
      <c r="E819" s="278"/>
      <c r="F819" s="278"/>
      <c r="G819" s="278"/>
    </row>
    <row r="820" customFormat="false" ht="14.25" hidden="false" customHeight="false" outlineLevel="0" collapsed="false">
      <c r="A820" s="278"/>
      <c r="B820" s="278"/>
      <c r="C820" s="278"/>
      <c r="D820" s="278"/>
      <c r="E820" s="278"/>
      <c r="F820" s="278"/>
      <c r="G820" s="278"/>
    </row>
    <row r="821" customFormat="false" ht="14.25" hidden="false" customHeight="false" outlineLevel="0" collapsed="false">
      <c r="A821" s="278"/>
      <c r="B821" s="278"/>
      <c r="C821" s="278"/>
      <c r="D821" s="278"/>
      <c r="E821" s="278"/>
      <c r="F821" s="278"/>
      <c r="G821" s="278"/>
    </row>
    <row r="822" customFormat="false" ht="14.25" hidden="false" customHeight="false" outlineLevel="0" collapsed="false">
      <c r="A822" s="278"/>
      <c r="B822" s="278"/>
      <c r="C822" s="278"/>
      <c r="D822" s="278"/>
      <c r="E822" s="278"/>
      <c r="F822" s="278"/>
      <c r="G822" s="278"/>
    </row>
    <row r="823" customFormat="false" ht="14.25" hidden="false" customHeight="false" outlineLevel="0" collapsed="false">
      <c r="A823" s="278"/>
      <c r="B823" s="278"/>
      <c r="C823" s="278"/>
      <c r="D823" s="278"/>
      <c r="E823" s="278"/>
      <c r="F823" s="278"/>
      <c r="G823" s="278"/>
    </row>
    <row r="824" customFormat="false" ht="14.25" hidden="false" customHeight="false" outlineLevel="0" collapsed="false">
      <c r="A824" s="278"/>
      <c r="B824" s="278"/>
      <c r="C824" s="278"/>
      <c r="D824" s="278"/>
      <c r="E824" s="278"/>
      <c r="F824" s="278"/>
      <c r="G824" s="278"/>
    </row>
    <row r="825" customFormat="false" ht="14.25" hidden="false" customHeight="false" outlineLevel="0" collapsed="false">
      <c r="A825" s="278"/>
      <c r="B825" s="278"/>
      <c r="C825" s="278"/>
      <c r="D825" s="278"/>
      <c r="E825" s="278"/>
      <c r="F825" s="278"/>
      <c r="G825" s="278"/>
    </row>
    <row r="826" customFormat="false" ht="14.25" hidden="false" customHeight="false" outlineLevel="0" collapsed="false">
      <c r="A826" s="278"/>
      <c r="B826" s="278"/>
      <c r="C826" s="278"/>
      <c r="D826" s="278"/>
      <c r="E826" s="278"/>
      <c r="F826" s="278"/>
      <c r="G826" s="278"/>
    </row>
    <row r="827" customFormat="false" ht="14.25" hidden="false" customHeight="false" outlineLevel="0" collapsed="false">
      <c r="A827" s="278"/>
      <c r="B827" s="278"/>
      <c r="C827" s="278"/>
      <c r="D827" s="278"/>
      <c r="E827" s="278"/>
      <c r="F827" s="278"/>
      <c r="G827" s="278"/>
    </row>
    <row r="828" customFormat="false" ht="14.25" hidden="false" customHeight="false" outlineLevel="0" collapsed="false">
      <c r="A828" s="278"/>
      <c r="B828" s="278"/>
      <c r="C828" s="278"/>
      <c r="D828" s="278"/>
      <c r="E828" s="278"/>
      <c r="F828" s="278"/>
      <c r="G828" s="278"/>
    </row>
    <row r="829" customFormat="false" ht="14.25" hidden="false" customHeight="false" outlineLevel="0" collapsed="false">
      <c r="A829" s="278"/>
      <c r="B829" s="278"/>
      <c r="C829" s="278"/>
      <c r="D829" s="278"/>
      <c r="E829" s="278"/>
      <c r="F829" s="278"/>
      <c r="G829" s="278"/>
    </row>
    <row r="830" customFormat="false" ht="14.25" hidden="false" customHeight="false" outlineLevel="0" collapsed="false">
      <c r="A830" s="278"/>
      <c r="B830" s="278"/>
      <c r="C830" s="278"/>
      <c r="D830" s="278"/>
      <c r="E830" s="278"/>
      <c r="F830" s="278"/>
      <c r="G830" s="278"/>
    </row>
    <row r="831" customFormat="false" ht="14.25" hidden="false" customHeight="false" outlineLevel="0" collapsed="false">
      <c r="A831" s="278"/>
      <c r="B831" s="278"/>
      <c r="C831" s="278"/>
      <c r="D831" s="278"/>
      <c r="E831" s="278"/>
      <c r="F831" s="278"/>
      <c r="G831" s="278"/>
    </row>
    <row r="832" customFormat="false" ht="14.25" hidden="false" customHeight="false" outlineLevel="0" collapsed="false">
      <c r="A832" s="278"/>
      <c r="B832" s="278"/>
      <c r="C832" s="278"/>
      <c r="D832" s="278"/>
      <c r="E832" s="278"/>
      <c r="F832" s="278"/>
      <c r="G832" s="278"/>
    </row>
    <row r="833" customFormat="false" ht="14.25" hidden="false" customHeight="false" outlineLevel="0" collapsed="false">
      <c r="A833" s="278"/>
      <c r="B833" s="278"/>
      <c r="C833" s="278"/>
      <c r="D833" s="278"/>
      <c r="E833" s="278"/>
      <c r="F833" s="278"/>
      <c r="G833" s="278"/>
    </row>
    <row r="834" customFormat="false" ht="14.25" hidden="false" customHeight="false" outlineLevel="0" collapsed="false">
      <c r="A834" s="278"/>
      <c r="B834" s="278"/>
      <c r="C834" s="278"/>
      <c r="D834" s="278"/>
      <c r="E834" s="278"/>
      <c r="F834" s="278"/>
      <c r="G834" s="278"/>
    </row>
    <row r="835" customFormat="false" ht="14.25" hidden="false" customHeight="false" outlineLevel="0" collapsed="false">
      <c r="A835" s="278"/>
      <c r="B835" s="278"/>
      <c r="C835" s="278"/>
      <c r="D835" s="278"/>
      <c r="E835" s="278"/>
      <c r="F835" s="278"/>
      <c r="G835" s="278"/>
    </row>
    <row r="836" customFormat="false" ht="14.25" hidden="false" customHeight="false" outlineLevel="0" collapsed="false">
      <c r="A836" s="278"/>
      <c r="B836" s="278"/>
      <c r="C836" s="278"/>
      <c r="D836" s="278"/>
      <c r="E836" s="278"/>
      <c r="F836" s="278"/>
      <c r="G836" s="278"/>
    </row>
    <row r="837" customFormat="false" ht="14.25" hidden="false" customHeight="false" outlineLevel="0" collapsed="false">
      <c r="A837" s="278"/>
      <c r="B837" s="278"/>
      <c r="C837" s="278"/>
      <c r="D837" s="278"/>
      <c r="E837" s="278"/>
      <c r="F837" s="278"/>
      <c r="G837" s="278"/>
    </row>
    <row r="838" customFormat="false" ht="14.25" hidden="false" customHeight="false" outlineLevel="0" collapsed="false">
      <c r="A838" s="278"/>
      <c r="B838" s="278"/>
      <c r="C838" s="278"/>
      <c r="D838" s="278"/>
      <c r="E838" s="278"/>
      <c r="F838" s="278"/>
      <c r="G838" s="278"/>
    </row>
    <row r="839" customFormat="false" ht="14.25" hidden="false" customHeight="false" outlineLevel="0" collapsed="false">
      <c r="A839" s="278"/>
      <c r="B839" s="278"/>
      <c r="C839" s="278"/>
      <c r="D839" s="278"/>
      <c r="E839" s="278"/>
      <c r="F839" s="278"/>
      <c r="G839" s="278"/>
    </row>
    <row r="840" customFormat="false" ht="14.25" hidden="false" customHeight="false" outlineLevel="0" collapsed="false">
      <c r="A840" s="278"/>
      <c r="B840" s="278"/>
      <c r="C840" s="278"/>
      <c r="D840" s="278"/>
      <c r="E840" s="278"/>
      <c r="F840" s="278"/>
      <c r="G840" s="278"/>
    </row>
    <row r="841" customFormat="false" ht="14.25" hidden="false" customHeight="false" outlineLevel="0" collapsed="false">
      <c r="A841" s="278"/>
      <c r="B841" s="278"/>
      <c r="C841" s="278"/>
      <c r="D841" s="278"/>
      <c r="E841" s="278"/>
      <c r="F841" s="278"/>
      <c r="G841" s="278"/>
    </row>
    <row r="842" customFormat="false" ht="14.25" hidden="false" customHeight="false" outlineLevel="0" collapsed="false">
      <c r="A842" s="278"/>
      <c r="B842" s="278"/>
      <c r="C842" s="278"/>
      <c r="D842" s="278"/>
      <c r="E842" s="278"/>
      <c r="F842" s="278"/>
      <c r="G842" s="278"/>
    </row>
    <row r="843" customFormat="false" ht="14.25" hidden="false" customHeight="false" outlineLevel="0" collapsed="false">
      <c r="A843" s="278"/>
      <c r="B843" s="278"/>
      <c r="C843" s="278"/>
      <c r="D843" s="278"/>
      <c r="E843" s="278"/>
      <c r="F843" s="278"/>
      <c r="G843" s="278"/>
    </row>
    <row r="844" customFormat="false" ht="14.25" hidden="false" customHeight="false" outlineLevel="0" collapsed="false">
      <c r="A844" s="278"/>
      <c r="B844" s="278"/>
      <c r="C844" s="278"/>
      <c r="D844" s="278"/>
      <c r="E844" s="278"/>
      <c r="F844" s="278"/>
      <c r="G844" s="278"/>
    </row>
    <row r="845" customFormat="false" ht="14.25" hidden="false" customHeight="false" outlineLevel="0" collapsed="false">
      <c r="A845" s="278"/>
      <c r="B845" s="278"/>
      <c r="C845" s="278"/>
      <c r="D845" s="278"/>
      <c r="E845" s="278"/>
      <c r="F845" s="278"/>
      <c r="G845" s="278"/>
    </row>
    <row r="846" customFormat="false" ht="14.25" hidden="false" customHeight="false" outlineLevel="0" collapsed="false">
      <c r="A846" s="278"/>
      <c r="B846" s="278"/>
      <c r="C846" s="278"/>
      <c r="D846" s="278"/>
      <c r="E846" s="278"/>
      <c r="F846" s="278"/>
      <c r="G846" s="278"/>
    </row>
    <row r="847" customFormat="false" ht="14.25" hidden="false" customHeight="false" outlineLevel="0" collapsed="false">
      <c r="A847" s="278"/>
      <c r="B847" s="278"/>
      <c r="C847" s="278"/>
      <c r="D847" s="278"/>
      <c r="E847" s="278"/>
      <c r="F847" s="278"/>
      <c r="G847" s="278"/>
    </row>
    <row r="848" customFormat="false" ht="14.25" hidden="false" customHeight="false" outlineLevel="0" collapsed="false">
      <c r="A848" s="278"/>
      <c r="B848" s="278"/>
      <c r="C848" s="278"/>
      <c r="D848" s="278"/>
      <c r="E848" s="278"/>
      <c r="F848" s="278"/>
      <c r="G848" s="278"/>
    </row>
    <row r="849" customFormat="false" ht="14.25" hidden="false" customHeight="false" outlineLevel="0" collapsed="false">
      <c r="A849" s="278"/>
      <c r="B849" s="278"/>
      <c r="C849" s="278"/>
      <c r="D849" s="278"/>
      <c r="E849" s="278"/>
      <c r="F849" s="278"/>
      <c r="G849" s="278"/>
    </row>
    <row r="850" customFormat="false" ht="14.25" hidden="false" customHeight="false" outlineLevel="0" collapsed="false">
      <c r="A850" s="278"/>
      <c r="B850" s="278"/>
      <c r="C850" s="278"/>
      <c r="D850" s="278"/>
      <c r="E850" s="278"/>
      <c r="F850" s="278"/>
      <c r="G850" s="278"/>
    </row>
    <row r="851" customFormat="false" ht="14.25" hidden="false" customHeight="false" outlineLevel="0" collapsed="false">
      <c r="A851" s="278"/>
      <c r="B851" s="278"/>
      <c r="C851" s="278"/>
      <c r="D851" s="278"/>
      <c r="E851" s="278"/>
      <c r="F851" s="278"/>
      <c r="G851" s="278"/>
    </row>
    <row r="852" customFormat="false" ht="14.25" hidden="false" customHeight="false" outlineLevel="0" collapsed="false">
      <c r="A852" s="278"/>
      <c r="B852" s="278"/>
      <c r="C852" s="278"/>
      <c r="D852" s="278"/>
      <c r="E852" s="278"/>
      <c r="F852" s="278"/>
      <c r="G852" s="278"/>
    </row>
    <row r="853" customFormat="false" ht="14.25" hidden="false" customHeight="false" outlineLevel="0" collapsed="false">
      <c r="A853" s="278"/>
      <c r="B853" s="278"/>
      <c r="C853" s="278"/>
      <c r="D853" s="278"/>
      <c r="E853" s="278"/>
      <c r="F853" s="278"/>
      <c r="G853" s="278"/>
    </row>
    <row r="854" customFormat="false" ht="14.25" hidden="false" customHeight="false" outlineLevel="0" collapsed="false">
      <c r="A854" s="278"/>
      <c r="B854" s="278"/>
      <c r="C854" s="278"/>
      <c r="D854" s="278"/>
      <c r="E854" s="278"/>
      <c r="F854" s="278"/>
      <c r="G854" s="278"/>
    </row>
    <row r="855" customFormat="false" ht="14.25" hidden="false" customHeight="false" outlineLevel="0" collapsed="false">
      <c r="A855" s="278"/>
      <c r="B855" s="278"/>
      <c r="C855" s="278"/>
      <c r="D855" s="278"/>
      <c r="E855" s="278"/>
      <c r="F855" s="278"/>
      <c r="G855" s="278"/>
    </row>
    <row r="856" customFormat="false" ht="14.25" hidden="false" customHeight="false" outlineLevel="0" collapsed="false">
      <c r="A856" s="278"/>
      <c r="B856" s="278"/>
      <c r="C856" s="278"/>
      <c r="D856" s="278"/>
      <c r="E856" s="278"/>
      <c r="F856" s="278"/>
      <c r="G856" s="278"/>
    </row>
    <row r="857" customFormat="false" ht="14.25" hidden="false" customHeight="false" outlineLevel="0" collapsed="false">
      <c r="A857" s="278"/>
      <c r="B857" s="278"/>
      <c r="C857" s="278"/>
      <c r="D857" s="278"/>
      <c r="E857" s="278"/>
      <c r="F857" s="278"/>
      <c r="G857" s="278"/>
    </row>
    <row r="858" customFormat="false" ht="14.25" hidden="false" customHeight="false" outlineLevel="0" collapsed="false">
      <c r="A858" s="278"/>
      <c r="B858" s="278"/>
      <c r="C858" s="278"/>
      <c r="D858" s="278"/>
      <c r="E858" s="278"/>
      <c r="F858" s="278"/>
      <c r="G858" s="278"/>
    </row>
    <row r="859" customFormat="false" ht="14.25" hidden="false" customHeight="false" outlineLevel="0" collapsed="false">
      <c r="A859" s="278"/>
      <c r="B859" s="278"/>
      <c r="C859" s="278"/>
      <c r="D859" s="278"/>
      <c r="E859" s="278"/>
      <c r="F859" s="278"/>
      <c r="G859" s="278"/>
    </row>
    <row r="860" customFormat="false" ht="14.25" hidden="false" customHeight="false" outlineLevel="0" collapsed="false">
      <c r="A860" s="278"/>
      <c r="B860" s="278"/>
      <c r="C860" s="278"/>
      <c r="D860" s="278"/>
      <c r="E860" s="278"/>
      <c r="F860" s="278"/>
      <c r="G860" s="278"/>
    </row>
    <row r="861" customFormat="false" ht="14.25" hidden="false" customHeight="false" outlineLevel="0" collapsed="false">
      <c r="A861" s="278"/>
      <c r="B861" s="278"/>
      <c r="C861" s="278"/>
      <c r="D861" s="278"/>
      <c r="E861" s="278"/>
      <c r="F861" s="278"/>
      <c r="G861" s="278"/>
    </row>
    <row r="862" customFormat="false" ht="14.25" hidden="false" customHeight="false" outlineLevel="0" collapsed="false">
      <c r="A862" s="278"/>
      <c r="B862" s="278"/>
      <c r="C862" s="278"/>
      <c r="D862" s="278"/>
      <c r="E862" s="278"/>
      <c r="F862" s="278"/>
      <c r="G862" s="278"/>
    </row>
    <row r="863" customFormat="false" ht="14.25" hidden="false" customHeight="false" outlineLevel="0" collapsed="false">
      <c r="A863" s="278"/>
      <c r="B863" s="278"/>
      <c r="C863" s="278"/>
      <c r="D863" s="278"/>
      <c r="E863" s="278"/>
      <c r="F863" s="278"/>
      <c r="G863" s="278"/>
    </row>
    <row r="864" customFormat="false" ht="14.25" hidden="false" customHeight="false" outlineLevel="0" collapsed="false">
      <c r="A864" s="278"/>
      <c r="B864" s="278"/>
      <c r="C864" s="278"/>
      <c r="D864" s="278"/>
      <c r="E864" s="278"/>
      <c r="F864" s="278"/>
      <c r="G864" s="278"/>
    </row>
    <row r="865" customFormat="false" ht="14.25" hidden="false" customHeight="false" outlineLevel="0" collapsed="false">
      <c r="A865" s="278"/>
      <c r="B865" s="278"/>
      <c r="C865" s="278"/>
      <c r="D865" s="278"/>
      <c r="E865" s="278"/>
      <c r="F865" s="278"/>
      <c r="G865" s="278"/>
    </row>
    <row r="866" customFormat="false" ht="14.25" hidden="false" customHeight="false" outlineLevel="0" collapsed="false">
      <c r="A866" s="278"/>
      <c r="B866" s="278"/>
      <c r="C866" s="278"/>
      <c r="D866" s="278"/>
      <c r="E866" s="278"/>
      <c r="F866" s="278"/>
      <c r="G866" s="278"/>
    </row>
    <row r="867" customFormat="false" ht="14.25" hidden="false" customHeight="false" outlineLevel="0" collapsed="false">
      <c r="A867" s="278"/>
      <c r="B867" s="278"/>
      <c r="C867" s="278"/>
      <c r="D867" s="278"/>
      <c r="E867" s="278"/>
      <c r="F867" s="278"/>
      <c r="G867" s="278"/>
    </row>
    <row r="868" customFormat="false" ht="14.25" hidden="false" customHeight="false" outlineLevel="0" collapsed="false">
      <c r="A868" s="278"/>
      <c r="B868" s="278"/>
      <c r="C868" s="278"/>
      <c r="D868" s="278"/>
      <c r="E868" s="278"/>
      <c r="F868" s="278"/>
      <c r="G868" s="278"/>
    </row>
    <row r="869" customFormat="false" ht="14.25" hidden="false" customHeight="false" outlineLevel="0" collapsed="false">
      <c r="A869" s="278"/>
      <c r="B869" s="278"/>
      <c r="C869" s="278"/>
      <c r="D869" s="278"/>
      <c r="E869" s="278"/>
      <c r="F869" s="278"/>
      <c r="G869" s="278"/>
    </row>
    <row r="870" customFormat="false" ht="14.25" hidden="false" customHeight="false" outlineLevel="0" collapsed="false">
      <c r="A870" s="278"/>
      <c r="B870" s="278"/>
      <c r="C870" s="278"/>
      <c r="D870" s="278"/>
      <c r="E870" s="278"/>
      <c r="F870" s="278"/>
      <c r="G870" s="278"/>
    </row>
    <row r="871" customFormat="false" ht="14.25" hidden="false" customHeight="false" outlineLevel="0" collapsed="false">
      <c r="A871" s="278"/>
      <c r="B871" s="278"/>
      <c r="C871" s="278"/>
      <c r="D871" s="278"/>
      <c r="E871" s="278"/>
      <c r="F871" s="278"/>
      <c r="G871" s="278"/>
    </row>
    <row r="872" customFormat="false" ht="14.25" hidden="false" customHeight="false" outlineLevel="0" collapsed="false">
      <c r="A872" s="278"/>
      <c r="B872" s="278"/>
      <c r="C872" s="278"/>
      <c r="D872" s="278"/>
      <c r="E872" s="278"/>
      <c r="F872" s="278"/>
      <c r="G872" s="278"/>
    </row>
    <row r="873" customFormat="false" ht="14.25" hidden="false" customHeight="false" outlineLevel="0" collapsed="false">
      <c r="A873" s="278"/>
      <c r="B873" s="278"/>
      <c r="C873" s="278"/>
      <c r="D873" s="278"/>
      <c r="E873" s="278"/>
      <c r="F873" s="278"/>
      <c r="G873" s="278"/>
    </row>
    <row r="874" customFormat="false" ht="14.25" hidden="false" customHeight="false" outlineLevel="0" collapsed="false">
      <c r="A874" s="278"/>
      <c r="B874" s="278"/>
      <c r="C874" s="278"/>
      <c r="D874" s="278"/>
      <c r="E874" s="278"/>
      <c r="F874" s="278"/>
      <c r="G874" s="278"/>
    </row>
    <row r="875" customFormat="false" ht="14.25" hidden="false" customHeight="false" outlineLevel="0" collapsed="false">
      <c r="A875" s="278"/>
      <c r="B875" s="278"/>
      <c r="C875" s="278"/>
      <c r="D875" s="278"/>
      <c r="E875" s="278"/>
      <c r="F875" s="278"/>
      <c r="G875" s="278"/>
    </row>
    <row r="876" customFormat="false" ht="14.25" hidden="false" customHeight="false" outlineLevel="0" collapsed="false">
      <c r="A876" s="278"/>
      <c r="B876" s="278"/>
      <c r="C876" s="278"/>
      <c r="D876" s="278"/>
      <c r="E876" s="278"/>
      <c r="F876" s="278"/>
      <c r="G876" s="278"/>
    </row>
    <row r="877" customFormat="false" ht="14.25" hidden="false" customHeight="false" outlineLevel="0" collapsed="false">
      <c r="A877" s="278"/>
      <c r="B877" s="278"/>
      <c r="C877" s="278"/>
      <c r="D877" s="278"/>
      <c r="E877" s="278"/>
      <c r="F877" s="278"/>
      <c r="G877" s="278"/>
    </row>
    <row r="878" customFormat="false" ht="14.25" hidden="false" customHeight="false" outlineLevel="0" collapsed="false">
      <c r="A878" s="278"/>
      <c r="B878" s="278"/>
      <c r="C878" s="278"/>
      <c r="D878" s="278"/>
      <c r="E878" s="278"/>
      <c r="F878" s="278"/>
      <c r="G878" s="278"/>
    </row>
    <row r="879" customFormat="false" ht="14.25" hidden="false" customHeight="false" outlineLevel="0" collapsed="false">
      <c r="A879" s="278"/>
      <c r="B879" s="278"/>
      <c r="C879" s="278"/>
      <c r="D879" s="278"/>
      <c r="E879" s="278"/>
      <c r="F879" s="278"/>
      <c r="G879" s="278"/>
    </row>
    <row r="880" customFormat="false" ht="14.25" hidden="false" customHeight="false" outlineLevel="0" collapsed="false">
      <c r="A880" s="278"/>
      <c r="B880" s="278"/>
      <c r="C880" s="278"/>
      <c r="D880" s="278"/>
      <c r="E880" s="278"/>
      <c r="F880" s="278"/>
      <c r="G880" s="278"/>
    </row>
    <row r="881" customFormat="false" ht="14.25" hidden="false" customHeight="false" outlineLevel="0" collapsed="false">
      <c r="A881" s="278"/>
      <c r="B881" s="278"/>
      <c r="C881" s="278"/>
      <c r="D881" s="278"/>
      <c r="E881" s="278"/>
      <c r="F881" s="278"/>
      <c r="G881" s="278"/>
    </row>
    <row r="882" customFormat="false" ht="14.25" hidden="false" customHeight="false" outlineLevel="0" collapsed="false">
      <c r="A882" s="278"/>
      <c r="B882" s="278"/>
      <c r="C882" s="278"/>
      <c r="D882" s="278"/>
      <c r="E882" s="278"/>
      <c r="F882" s="278"/>
      <c r="G882" s="278"/>
    </row>
    <row r="883" customFormat="false" ht="14.25" hidden="false" customHeight="false" outlineLevel="0" collapsed="false">
      <c r="A883" s="278"/>
      <c r="B883" s="278"/>
      <c r="C883" s="278"/>
      <c r="D883" s="278"/>
      <c r="E883" s="278"/>
      <c r="F883" s="278"/>
      <c r="G883" s="278"/>
    </row>
    <row r="884" customFormat="false" ht="14.25" hidden="false" customHeight="false" outlineLevel="0" collapsed="false">
      <c r="A884" s="278"/>
      <c r="B884" s="278"/>
      <c r="C884" s="278"/>
      <c r="D884" s="278"/>
      <c r="E884" s="278"/>
      <c r="F884" s="278"/>
      <c r="G884" s="278"/>
    </row>
    <row r="885" customFormat="false" ht="14.25" hidden="false" customHeight="false" outlineLevel="0" collapsed="false">
      <c r="A885" s="278"/>
      <c r="B885" s="278"/>
      <c r="C885" s="278"/>
      <c r="D885" s="278"/>
      <c r="E885" s="278"/>
      <c r="F885" s="278"/>
      <c r="G885" s="278"/>
    </row>
    <row r="886" customFormat="false" ht="14.25" hidden="false" customHeight="false" outlineLevel="0" collapsed="false">
      <c r="A886" s="278"/>
      <c r="B886" s="278"/>
      <c r="C886" s="278"/>
      <c r="D886" s="278"/>
      <c r="E886" s="278"/>
      <c r="F886" s="278"/>
      <c r="G886" s="278"/>
    </row>
    <row r="887" customFormat="false" ht="14.25" hidden="false" customHeight="false" outlineLevel="0" collapsed="false">
      <c r="A887" s="278"/>
      <c r="B887" s="278"/>
      <c r="C887" s="278"/>
      <c r="D887" s="278"/>
      <c r="E887" s="278"/>
      <c r="F887" s="278"/>
      <c r="G887" s="278"/>
    </row>
    <row r="888" customFormat="false" ht="14.25" hidden="false" customHeight="false" outlineLevel="0" collapsed="false">
      <c r="A888" s="278"/>
      <c r="B888" s="278"/>
      <c r="C888" s="278"/>
      <c r="D888" s="278"/>
      <c r="E888" s="278"/>
      <c r="F888" s="278"/>
      <c r="G888" s="278"/>
    </row>
    <row r="889" customFormat="false" ht="14.25" hidden="false" customHeight="false" outlineLevel="0" collapsed="false">
      <c r="A889" s="278"/>
      <c r="B889" s="278"/>
      <c r="C889" s="278"/>
      <c r="D889" s="278"/>
      <c r="E889" s="278"/>
      <c r="F889" s="278"/>
      <c r="G889" s="278"/>
    </row>
    <row r="890" customFormat="false" ht="14.25" hidden="false" customHeight="false" outlineLevel="0" collapsed="false">
      <c r="A890" s="278"/>
      <c r="B890" s="278"/>
      <c r="C890" s="278"/>
      <c r="D890" s="278"/>
      <c r="E890" s="278"/>
      <c r="F890" s="278"/>
      <c r="G890" s="278"/>
    </row>
    <row r="891" customFormat="false" ht="14.25" hidden="false" customHeight="false" outlineLevel="0" collapsed="false">
      <c r="A891" s="278"/>
      <c r="B891" s="278"/>
      <c r="C891" s="278"/>
      <c r="D891" s="278"/>
      <c r="E891" s="278"/>
      <c r="F891" s="278"/>
      <c r="G891" s="278"/>
    </row>
    <row r="892" customFormat="false" ht="14.25" hidden="false" customHeight="false" outlineLevel="0" collapsed="false">
      <c r="A892" s="278"/>
      <c r="B892" s="278"/>
      <c r="C892" s="278"/>
      <c r="D892" s="278"/>
      <c r="E892" s="278"/>
      <c r="F892" s="278"/>
      <c r="G892" s="278"/>
    </row>
    <row r="893" customFormat="false" ht="14.25" hidden="false" customHeight="false" outlineLevel="0" collapsed="false">
      <c r="A893" s="278"/>
      <c r="B893" s="278"/>
      <c r="C893" s="278"/>
      <c r="D893" s="278"/>
      <c r="E893" s="278"/>
      <c r="F893" s="278"/>
      <c r="G893" s="278"/>
    </row>
    <row r="894" customFormat="false" ht="14.25" hidden="false" customHeight="false" outlineLevel="0" collapsed="false">
      <c r="A894" s="278"/>
      <c r="B894" s="278"/>
      <c r="C894" s="278"/>
      <c r="D894" s="278"/>
      <c r="E894" s="278"/>
      <c r="F894" s="278"/>
      <c r="G894" s="278"/>
    </row>
    <row r="895" customFormat="false" ht="14.25" hidden="false" customHeight="false" outlineLevel="0" collapsed="false">
      <c r="A895" s="278"/>
      <c r="B895" s="278"/>
      <c r="C895" s="278"/>
      <c r="D895" s="278"/>
      <c r="E895" s="278"/>
      <c r="F895" s="278"/>
      <c r="G895" s="278"/>
    </row>
    <row r="896" customFormat="false" ht="14.25" hidden="false" customHeight="false" outlineLevel="0" collapsed="false">
      <c r="A896" s="278"/>
      <c r="B896" s="278"/>
      <c r="C896" s="278"/>
      <c r="D896" s="278"/>
      <c r="E896" s="278"/>
      <c r="F896" s="278"/>
      <c r="G896" s="278"/>
    </row>
    <row r="897" customFormat="false" ht="14.25" hidden="false" customHeight="false" outlineLevel="0" collapsed="false">
      <c r="A897" s="278"/>
      <c r="B897" s="278"/>
      <c r="C897" s="278"/>
      <c r="D897" s="278"/>
      <c r="E897" s="278"/>
      <c r="F897" s="278"/>
      <c r="G897" s="278"/>
    </row>
    <row r="898" customFormat="false" ht="14.25" hidden="false" customHeight="false" outlineLevel="0" collapsed="false">
      <c r="A898" s="278"/>
      <c r="B898" s="278"/>
      <c r="C898" s="278"/>
      <c r="D898" s="278"/>
      <c r="E898" s="278"/>
      <c r="F898" s="278"/>
      <c r="G898" s="278"/>
    </row>
    <row r="899" customFormat="false" ht="14.25" hidden="false" customHeight="false" outlineLevel="0" collapsed="false">
      <c r="A899" s="278"/>
      <c r="B899" s="278"/>
      <c r="C899" s="278"/>
      <c r="D899" s="278"/>
      <c r="E899" s="278"/>
      <c r="F899" s="278"/>
      <c r="G899" s="278"/>
    </row>
    <row r="900" customFormat="false" ht="14.25" hidden="false" customHeight="false" outlineLevel="0" collapsed="false">
      <c r="A900" s="278"/>
      <c r="B900" s="278"/>
      <c r="C900" s="278"/>
      <c r="D900" s="278"/>
      <c r="E900" s="278"/>
      <c r="F900" s="278"/>
      <c r="G900" s="278"/>
    </row>
    <row r="901" customFormat="false" ht="14.25" hidden="false" customHeight="false" outlineLevel="0" collapsed="false">
      <c r="A901" s="278"/>
      <c r="B901" s="278"/>
      <c r="C901" s="278"/>
      <c r="D901" s="278"/>
      <c r="E901" s="278"/>
      <c r="F901" s="278"/>
      <c r="G901" s="278"/>
    </row>
    <row r="902" customFormat="false" ht="14.25" hidden="false" customHeight="false" outlineLevel="0" collapsed="false">
      <c r="A902" s="278"/>
      <c r="B902" s="278"/>
      <c r="C902" s="278"/>
      <c r="D902" s="278"/>
      <c r="E902" s="278"/>
      <c r="F902" s="278"/>
      <c r="G902" s="278"/>
    </row>
    <row r="903" customFormat="false" ht="14.25" hidden="false" customHeight="false" outlineLevel="0" collapsed="false">
      <c r="A903" s="278"/>
      <c r="B903" s="278"/>
      <c r="C903" s="278"/>
      <c r="D903" s="278"/>
      <c r="E903" s="278"/>
      <c r="F903" s="278"/>
      <c r="G903" s="278"/>
    </row>
    <row r="904" customFormat="false" ht="14.25" hidden="false" customHeight="false" outlineLevel="0" collapsed="false">
      <c r="A904" s="278"/>
      <c r="B904" s="278"/>
      <c r="C904" s="278"/>
      <c r="D904" s="278"/>
      <c r="E904" s="278"/>
      <c r="F904" s="278"/>
      <c r="G904" s="278"/>
    </row>
    <row r="905" customFormat="false" ht="14.25" hidden="false" customHeight="false" outlineLevel="0" collapsed="false">
      <c r="A905" s="278"/>
      <c r="B905" s="278"/>
      <c r="C905" s="278"/>
      <c r="D905" s="278"/>
      <c r="E905" s="278"/>
      <c r="F905" s="278"/>
      <c r="G905" s="278"/>
    </row>
    <row r="906" customFormat="false" ht="14.25" hidden="false" customHeight="false" outlineLevel="0" collapsed="false">
      <c r="A906" s="278"/>
      <c r="B906" s="278"/>
      <c r="C906" s="278"/>
      <c r="D906" s="278"/>
      <c r="E906" s="278"/>
      <c r="F906" s="278"/>
      <c r="G906" s="278"/>
    </row>
    <row r="907" customFormat="false" ht="14.25" hidden="false" customHeight="false" outlineLevel="0" collapsed="false">
      <c r="A907" s="278"/>
      <c r="B907" s="278"/>
      <c r="C907" s="278"/>
      <c r="D907" s="278"/>
      <c r="E907" s="278"/>
      <c r="F907" s="278"/>
      <c r="G907" s="278"/>
    </row>
    <row r="908" customFormat="false" ht="14.25" hidden="false" customHeight="false" outlineLevel="0" collapsed="false">
      <c r="A908" s="278"/>
      <c r="B908" s="278"/>
      <c r="C908" s="278"/>
      <c r="D908" s="278"/>
      <c r="E908" s="278"/>
      <c r="F908" s="278"/>
      <c r="G908" s="278"/>
    </row>
    <row r="909" customFormat="false" ht="14.25" hidden="false" customHeight="false" outlineLevel="0" collapsed="false">
      <c r="A909" s="278"/>
      <c r="B909" s="278"/>
      <c r="C909" s="278"/>
      <c r="D909" s="278"/>
      <c r="E909" s="278"/>
      <c r="F909" s="278"/>
      <c r="G909" s="278"/>
    </row>
    <row r="910" customFormat="false" ht="14.25" hidden="false" customHeight="false" outlineLevel="0" collapsed="false">
      <c r="A910" s="278"/>
      <c r="B910" s="278"/>
      <c r="C910" s="278"/>
      <c r="D910" s="278"/>
      <c r="E910" s="278"/>
      <c r="F910" s="278"/>
      <c r="G910" s="278"/>
    </row>
    <row r="911" customFormat="false" ht="14.25" hidden="false" customHeight="false" outlineLevel="0" collapsed="false">
      <c r="A911" s="278"/>
      <c r="B911" s="278"/>
      <c r="C911" s="278"/>
      <c r="D911" s="278"/>
      <c r="E911" s="278"/>
      <c r="F911" s="278"/>
      <c r="G911" s="278"/>
    </row>
    <row r="912" customFormat="false" ht="14.25" hidden="false" customHeight="false" outlineLevel="0" collapsed="false">
      <c r="A912" s="278"/>
      <c r="B912" s="278"/>
      <c r="C912" s="278"/>
      <c r="D912" s="278"/>
      <c r="E912" s="278"/>
      <c r="F912" s="278"/>
      <c r="G912" s="278"/>
    </row>
    <row r="913" customFormat="false" ht="14.25" hidden="false" customHeight="false" outlineLevel="0" collapsed="false">
      <c r="A913" s="278"/>
      <c r="B913" s="278"/>
      <c r="C913" s="278"/>
      <c r="D913" s="278"/>
      <c r="E913" s="278"/>
      <c r="F913" s="278"/>
      <c r="G913" s="278"/>
    </row>
    <row r="914" customFormat="false" ht="14.25" hidden="false" customHeight="false" outlineLevel="0" collapsed="false">
      <c r="A914" s="278"/>
      <c r="B914" s="278"/>
      <c r="C914" s="278"/>
      <c r="D914" s="278"/>
      <c r="E914" s="278"/>
      <c r="F914" s="278"/>
      <c r="G914" s="278"/>
    </row>
    <row r="915" customFormat="false" ht="14.25" hidden="false" customHeight="false" outlineLevel="0" collapsed="false">
      <c r="A915" s="278"/>
      <c r="B915" s="278"/>
      <c r="C915" s="278"/>
      <c r="D915" s="278"/>
      <c r="E915" s="278"/>
      <c r="F915" s="278"/>
      <c r="G915" s="278"/>
    </row>
    <row r="916" customFormat="false" ht="14.25" hidden="false" customHeight="false" outlineLevel="0" collapsed="false">
      <c r="A916" s="278"/>
      <c r="B916" s="278"/>
      <c r="C916" s="278"/>
      <c r="D916" s="278"/>
      <c r="E916" s="278"/>
      <c r="F916" s="278"/>
      <c r="G916" s="278"/>
    </row>
    <row r="917" customFormat="false" ht="14.25" hidden="false" customHeight="false" outlineLevel="0" collapsed="false">
      <c r="A917" s="278"/>
      <c r="B917" s="278"/>
      <c r="C917" s="278"/>
      <c r="D917" s="278"/>
      <c r="E917" s="278"/>
      <c r="F917" s="278"/>
      <c r="G917" s="278"/>
    </row>
    <row r="918" customFormat="false" ht="14.25" hidden="false" customHeight="false" outlineLevel="0" collapsed="false">
      <c r="A918" s="278"/>
      <c r="B918" s="278"/>
      <c r="C918" s="278"/>
      <c r="D918" s="278"/>
      <c r="E918" s="278"/>
      <c r="F918" s="278"/>
      <c r="G918" s="278"/>
    </row>
    <row r="919" customFormat="false" ht="14.25" hidden="false" customHeight="false" outlineLevel="0" collapsed="false">
      <c r="A919" s="278"/>
      <c r="B919" s="278"/>
      <c r="C919" s="278"/>
      <c r="D919" s="278"/>
      <c r="E919" s="278"/>
      <c r="F919" s="278"/>
      <c r="G919" s="278"/>
    </row>
    <row r="920" customFormat="false" ht="14.25" hidden="false" customHeight="false" outlineLevel="0" collapsed="false">
      <c r="A920" s="278"/>
      <c r="B920" s="278"/>
      <c r="C920" s="278"/>
      <c r="D920" s="278"/>
      <c r="E920" s="278"/>
      <c r="F920" s="278"/>
      <c r="G920" s="278"/>
    </row>
    <row r="921" customFormat="false" ht="14.25" hidden="false" customHeight="false" outlineLevel="0" collapsed="false">
      <c r="A921" s="278"/>
      <c r="B921" s="278"/>
      <c r="C921" s="278"/>
      <c r="D921" s="278"/>
      <c r="E921" s="278"/>
      <c r="F921" s="278"/>
      <c r="G921" s="278"/>
    </row>
    <row r="922" customFormat="false" ht="14.25" hidden="false" customHeight="false" outlineLevel="0" collapsed="false">
      <c r="A922" s="278"/>
      <c r="B922" s="278"/>
      <c r="C922" s="278"/>
      <c r="D922" s="278"/>
      <c r="E922" s="278"/>
      <c r="F922" s="278"/>
      <c r="G922" s="278"/>
    </row>
    <row r="923" customFormat="false" ht="14.25" hidden="false" customHeight="false" outlineLevel="0" collapsed="false">
      <c r="A923" s="278"/>
      <c r="B923" s="278"/>
      <c r="C923" s="278"/>
      <c r="D923" s="278"/>
      <c r="E923" s="278"/>
      <c r="F923" s="278"/>
      <c r="G923" s="278"/>
    </row>
    <row r="924" customFormat="false" ht="14.25" hidden="false" customHeight="false" outlineLevel="0" collapsed="false">
      <c r="A924" s="278"/>
      <c r="B924" s="278"/>
      <c r="C924" s="278"/>
      <c r="D924" s="278"/>
      <c r="E924" s="278"/>
      <c r="F924" s="278"/>
      <c r="G924" s="278"/>
    </row>
    <row r="925" customFormat="false" ht="14.25" hidden="false" customHeight="false" outlineLevel="0" collapsed="false">
      <c r="A925" s="278"/>
      <c r="B925" s="278"/>
      <c r="C925" s="278"/>
      <c r="D925" s="278"/>
      <c r="E925" s="278"/>
      <c r="F925" s="278"/>
      <c r="G925" s="278"/>
    </row>
    <row r="926" customFormat="false" ht="14.25" hidden="false" customHeight="false" outlineLevel="0" collapsed="false">
      <c r="A926" s="278"/>
      <c r="B926" s="278"/>
      <c r="C926" s="278"/>
      <c r="D926" s="278"/>
      <c r="E926" s="278"/>
      <c r="F926" s="278"/>
      <c r="G926" s="278"/>
    </row>
    <row r="927" customFormat="false" ht="14.25" hidden="false" customHeight="false" outlineLevel="0" collapsed="false">
      <c r="A927" s="278"/>
      <c r="B927" s="278"/>
      <c r="C927" s="278"/>
      <c r="D927" s="278"/>
      <c r="E927" s="278"/>
      <c r="F927" s="278"/>
      <c r="G927" s="278"/>
    </row>
    <row r="928" customFormat="false" ht="14.25" hidden="false" customHeight="false" outlineLevel="0" collapsed="false">
      <c r="A928" s="278"/>
      <c r="B928" s="278"/>
      <c r="C928" s="278"/>
      <c r="D928" s="278"/>
      <c r="E928" s="278"/>
      <c r="F928" s="278"/>
      <c r="G928" s="278"/>
    </row>
    <row r="929" customFormat="false" ht="14.25" hidden="false" customHeight="false" outlineLevel="0" collapsed="false">
      <c r="A929" s="278"/>
      <c r="B929" s="278"/>
      <c r="C929" s="278"/>
      <c r="D929" s="278"/>
      <c r="E929" s="278"/>
      <c r="F929" s="278"/>
      <c r="G929" s="278"/>
    </row>
    <row r="930" customFormat="false" ht="14.25" hidden="false" customHeight="false" outlineLevel="0" collapsed="false">
      <c r="A930" s="278"/>
      <c r="B930" s="278"/>
      <c r="C930" s="278"/>
      <c r="D930" s="278"/>
      <c r="E930" s="278"/>
      <c r="F930" s="278"/>
      <c r="G930" s="278"/>
    </row>
    <row r="931" customFormat="false" ht="14.25" hidden="false" customHeight="false" outlineLevel="0" collapsed="false">
      <c r="A931" s="278"/>
      <c r="B931" s="278"/>
      <c r="C931" s="278"/>
      <c r="D931" s="278"/>
      <c r="E931" s="278"/>
      <c r="F931" s="278"/>
      <c r="G931" s="278"/>
    </row>
    <row r="932" customFormat="false" ht="14.25" hidden="false" customHeight="false" outlineLevel="0" collapsed="false">
      <c r="A932" s="278"/>
      <c r="B932" s="278"/>
      <c r="C932" s="278"/>
      <c r="D932" s="278"/>
      <c r="E932" s="278"/>
      <c r="F932" s="278"/>
      <c r="G932" s="278"/>
    </row>
    <row r="933" customFormat="false" ht="14.25" hidden="false" customHeight="false" outlineLevel="0" collapsed="false">
      <c r="A933" s="278"/>
      <c r="B933" s="278"/>
      <c r="C933" s="278"/>
      <c r="D933" s="278"/>
      <c r="E933" s="278"/>
      <c r="F933" s="278"/>
      <c r="G933" s="278"/>
    </row>
    <row r="934" customFormat="false" ht="14.25" hidden="false" customHeight="false" outlineLevel="0" collapsed="false">
      <c r="A934" s="278"/>
      <c r="B934" s="278"/>
      <c r="C934" s="278"/>
      <c r="D934" s="278"/>
      <c r="E934" s="278"/>
      <c r="F934" s="278"/>
      <c r="G934" s="278"/>
    </row>
    <row r="935" customFormat="false" ht="14.25" hidden="false" customHeight="false" outlineLevel="0" collapsed="false">
      <c r="A935" s="278"/>
      <c r="B935" s="278"/>
      <c r="C935" s="278"/>
      <c r="D935" s="278"/>
      <c r="E935" s="278"/>
      <c r="F935" s="278"/>
      <c r="G935" s="278"/>
    </row>
    <row r="936" customFormat="false" ht="14.25" hidden="false" customHeight="false" outlineLevel="0" collapsed="false">
      <c r="A936" s="278"/>
      <c r="B936" s="278"/>
      <c r="C936" s="278"/>
      <c r="D936" s="278"/>
      <c r="E936" s="278"/>
      <c r="F936" s="278"/>
      <c r="G936" s="278"/>
    </row>
    <row r="937" customFormat="false" ht="14.25" hidden="false" customHeight="false" outlineLevel="0" collapsed="false">
      <c r="A937" s="278"/>
      <c r="B937" s="278"/>
      <c r="C937" s="278"/>
      <c r="D937" s="278"/>
      <c r="E937" s="278"/>
      <c r="F937" s="278"/>
      <c r="G937" s="278"/>
    </row>
    <row r="938" customFormat="false" ht="14.25" hidden="false" customHeight="false" outlineLevel="0" collapsed="false">
      <c r="A938" s="278"/>
      <c r="B938" s="278"/>
      <c r="C938" s="278"/>
      <c r="D938" s="278"/>
      <c r="E938" s="278"/>
      <c r="F938" s="278"/>
      <c r="G938" s="278"/>
    </row>
    <row r="939" customFormat="false" ht="14.25" hidden="false" customHeight="false" outlineLevel="0" collapsed="false">
      <c r="A939" s="278"/>
      <c r="B939" s="278"/>
      <c r="C939" s="278"/>
      <c r="D939" s="278"/>
      <c r="E939" s="278"/>
      <c r="F939" s="278"/>
      <c r="G939" s="278"/>
    </row>
    <row r="940" customFormat="false" ht="14.25" hidden="false" customHeight="false" outlineLevel="0" collapsed="false">
      <c r="A940" s="278"/>
      <c r="B940" s="278"/>
      <c r="C940" s="278"/>
      <c r="D940" s="278"/>
      <c r="E940" s="278"/>
      <c r="F940" s="278"/>
      <c r="G940" s="278"/>
    </row>
    <row r="941" customFormat="false" ht="14.25" hidden="false" customHeight="false" outlineLevel="0" collapsed="false">
      <c r="A941" s="278"/>
      <c r="B941" s="278"/>
      <c r="C941" s="278"/>
      <c r="D941" s="278"/>
      <c r="E941" s="278"/>
      <c r="F941" s="278"/>
      <c r="G941" s="278"/>
    </row>
    <row r="942" customFormat="false" ht="14.25" hidden="false" customHeight="false" outlineLevel="0" collapsed="false">
      <c r="A942" s="278"/>
      <c r="B942" s="278"/>
      <c r="C942" s="278"/>
      <c r="D942" s="278"/>
      <c r="E942" s="278"/>
      <c r="F942" s="278"/>
      <c r="G942" s="278"/>
    </row>
    <row r="943" customFormat="false" ht="14.25" hidden="false" customHeight="false" outlineLevel="0" collapsed="false">
      <c r="A943" s="278"/>
      <c r="B943" s="278"/>
      <c r="C943" s="278"/>
      <c r="D943" s="278"/>
      <c r="E943" s="278"/>
      <c r="F943" s="278"/>
      <c r="G943" s="278"/>
    </row>
    <row r="944" customFormat="false" ht="14.25" hidden="false" customHeight="false" outlineLevel="0" collapsed="false">
      <c r="A944" s="278"/>
      <c r="B944" s="278"/>
      <c r="C944" s="278"/>
      <c r="D944" s="278"/>
      <c r="E944" s="278"/>
      <c r="F944" s="278"/>
      <c r="G944" s="278"/>
    </row>
    <row r="945" customFormat="false" ht="14.25" hidden="false" customHeight="false" outlineLevel="0" collapsed="false">
      <c r="A945" s="278"/>
      <c r="B945" s="278"/>
      <c r="C945" s="278"/>
      <c r="D945" s="278"/>
      <c r="E945" s="278"/>
      <c r="F945" s="278"/>
      <c r="G945" s="278"/>
    </row>
    <row r="946" customFormat="false" ht="14.25" hidden="false" customHeight="false" outlineLevel="0" collapsed="false">
      <c r="A946" s="278"/>
      <c r="B946" s="278"/>
      <c r="C946" s="278"/>
      <c r="D946" s="278"/>
      <c r="E946" s="278"/>
      <c r="F946" s="278"/>
      <c r="G946" s="278"/>
    </row>
    <row r="947" customFormat="false" ht="14.25" hidden="false" customHeight="false" outlineLevel="0" collapsed="false">
      <c r="A947" s="278"/>
      <c r="B947" s="278"/>
      <c r="C947" s="278"/>
      <c r="D947" s="278"/>
      <c r="E947" s="278"/>
      <c r="F947" s="278"/>
      <c r="G947" s="278"/>
    </row>
    <row r="948" customFormat="false" ht="14.25" hidden="false" customHeight="false" outlineLevel="0" collapsed="false">
      <c r="A948" s="278"/>
      <c r="B948" s="278"/>
      <c r="C948" s="278"/>
      <c r="D948" s="278"/>
      <c r="E948" s="278"/>
      <c r="F948" s="278"/>
      <c r="G948" s="278"/>
    </row>
    <row r="949" customFormat="false" ht="14.25" hidden="false" customHeight="false" outlineLevel="0" collapsed="false">
      <c r="A949" s="278"/>
      <c r="B949" s="278"/>
      <c r="C949" s="278"/>
      <c r="D949" s="278"/>
      <c r="E949" s="278"/>
      <c r="F949" s="278"/>
      <c r="G949" s="278"/>
    </row>
    <row r="950" customFormat="false" ht="14.25" hidden="false" customHeight="false" outlineLevel="0" collapsed="false">
      <c r="A950" s="278"/>
      <c r="B950" s="278"/>
      <c r="C950" s="278"/>
      <c r="D950" s="278"/>
      <c r="E950" s="278"/>
      <c r="F950" s="278"/>
      <c r="G950" s="278"/>
    </row>
    <row r="951" customFormat="false" ht="14.25" hidden="false" customHeight="false" outlineLevel="0" collapsed="false">
      <c r="A951" s="278"/>
      <c r="B951" s="278"/>
      <c r="C951" s="278"/>
      <c r="D951" s="278"/>
      <c r="E951" s="278"/>
      <c r="F951" s="278"/>
      <c r="G951" s="278"/>
    </row>
    <row r="952" customFormat="false" ht="14.25" hidden="false" customHeight="false" outlineLevel="0" collapsed="false">
      <c r="A952" s="278"/>
      <c r="B952" s="278"/>
      <c r="C952" s="278"/>
      <c r="D952" s="278"/>
      <c r="E952" s="278"/>
      <c r="F952" s="278"/>
      <c r="G952" s="278"/>
    </row>
    <row r="953" customFormat="false" ht="14.25" hidden="false" customHeight="false" outlineLevel="0" collapsed="false">
      <c r="A953" s="278"/>
      <c r="B953" s="278"/>
      <c r="C953" s="278"/>
      <c r="D953" s="278"/>
      <c r="E953" s="278"/>
      <c r="F953" s="278"/>
      <c r="G953" s="278"/>
    </row>
    <row r="954" customFormat="false" ht="14.25" hidden="false" customHeight="false" outlineLevel="0" collapsed="false">
      <c r="A954" s="278"/>
      <c r="B954" s="278"/>
      <c r="C954" s="278"/>
      <c r="D954" s="278"/>
      <c r="E954" s="278"/>
      <c r="F954" s="278"/>
      <c r="G954" s="278"/>
    </row>
    <row r="955" customFormat="false" ht="14.25" hidden="false" customHeight="false" outlineLevel="0" collapsed="false">
      <c r="A955" s="278"/>
      <c r="B955" s="278"/>
      <c r="C955" s="278"/>
      <c r="D955" s="278"/>
      <c r="E955" s="278"/>
      <c r="F955" s="278"/>
      <c r="G955" s="278"/>
    </row>
    <row r="956" customFormat="false" ht="14.25" hidden="false" customHeight="false" outlineLevel="0" collapsed="false">
      <c r="A956" s="278"/>
      <c r="B956" s="278"/>
      <c r="C956" s="278"/>
      <c r="D956" s="278"/>
      <c r="E956" s="278"/>
      <c r="F956" s="278"/>
      <c r="G956" s="278"/>
    </row>
    <row r="957" customFormat="false" ht="14.25" hidden="false" customHeight="false" outlineLevel="0" collapsed="false">
      <c r="A957" s="278"/>
      <c r="B957" s="278"/>
      <c r="C957" s="278"/>
      <c r="D957" s="278"/>
      <c r="E957" s="278"/>
      <c r="F957" s="278"/>
      <c r="G957" s="278"/>
    </row>
    <row r="958" customFormat="false" ht="14.25" hidden="false" customHeight="false" outlineLevel="0" collapsed="false">
      <c r="A958" s="278"/>
      <c r="B958" s="278"/>
      <c r="C958" s="278"/>
      <c r="D958" s="278"/>
      <c r="E958" s="278"/>
      <c r="F958" s="278"/>
      <c r="G958" s="278"/>
    </row>
    <row r="959" customFormat="false" ht="14.25" hidden="false" customHeight="false" outlineLevel="0" collapsed="false">
      <c r="A959" s="278"/>
      <c r="B959" s="278"/>
      <c r="C959" s="278"/>
      <c r="D959" s="278"/>
      <c r="E959" s="278"/>
      <c r="F959" s="278"/>
      <c r="G959" s="278"/>
    </row>
    <row r="960" customFormat="false" ht="14.25" hidden="false" customHeight="false" outlineLevel="0" collapsed="false">
      <c r="A960" s="278"/>
      <c r="B960" s="278"/>
      <c r="C960" s="278"/>
      <c r="D960" s="278"/>
      <c r="E960" s="278"/>
      <c r="F960" s="278"/>
      <c r="G960" s="278"/>
    </row>
    <row r="961" customFormat="false" ht="14.25" hidden="false" customHeight="false" outlineLevel="0" collapsed="false">
      <c r="A961" s="278"/>
      <c r="B961" s="278"/>
      <c r="C961" s="278"/>
      <c r="D961" s="278"/>
      <c r="E961" s="278"/>
      <c r="F961" s="278"/>
      <c r="G961" s="278"/>
    </row>
    <row r="962" customFormat="false" ht="14.25" hidden="false" customHeight="false" outlineLevel="0" collapsed="false">
      <c r="A962" s="278"/>
      <c r="B962" s="278"/>
      <c r="C962" s="278"/>
      <c r="D962" s="278"/>
      <c r="E962" s="278"/>
      <c r="F962" s="278"/>
      <c r="G962" s="278"/>
    </row>
    <row r="963" customFormat="false" ht="14.25" hidden="false" customHeight="false" outlineLevel="0" collapsed="false">
      <c r="A963" s="278"/>
      <c r="B963" s="278"/>
      <c r="C963" s="278"/>
      <c r="D963" s="278"/>
      <c r="E963" s="278"/>
      <c r="F963" s="278"/>
      <c r="G963" s="278"/>
    </row>
    <row r="964" customFormat="false" ht="14.25" hidden="false" customHeight="false" outlineLevel="0" collapsed="false">
      <c r="A964" s="278"/>
      <c r="B964" s="278"/>
      <c r="C964" s="278"/>
      <c r="D964" s="278"/>
      <c r="E964" s="278"/>
      <c r="F964" s="278"/>
      <c r="G964" s="278"/>
    </row>
    <row r="965" customFormat="false" ht="14.25" hidden="false" customHeight="false" outlineLevel="0" collapsed="false">
      <c r="A965" s="278"/>
      <c r="B965" s="278"/>
      <c r="C965" s="278"/>
      <c r="D965" s="278"/>
      <c r="E965" s="278"/>
      <c r="F965" s="278"/>
      <c r="G965" s="278"/>
    </row>
    <row r="966" customFormat="false" ht="14.25" hidden="false" customHeight="false" outlineLevel="0" collapsed="false">
      <c r="A966" s="278"/>
      <c r="B966" s="278"/>
      <c r="C966" s="278"/>
      <c r="D966" s="278"/>
      <c r="E966" s="278"/>
      <c r="F966" s="278"/>
      <c r="G966" s="278"/>
    </row>
    <row r="967" customFormat="false" ht="14.25" hidden="false" customHeight="false" outlineLevel="0" collapsed="false">
      <c r="A967" s="278"/>
      <c r="B967" s="278"/>
      <c r="C967" s="278"/>
      <c r="D967" s="278"/>
      <c r="E967" s="278"/>
      <c r="F967" s="278"/>
      <c r="G967" s="278"/>
    </row>
    <row r="968" customFormat="false" ht="14.25" hidden="false" customHeight="false" outlineLevel="0" collapsed="false">
      <c r="A968" s="278"/>
      <c r="B968" s="278"/>
      <c r="C968" s="278"/>
      <c r="D968" s="278"/>
      <c r="E968" s="278"/>
      <c r="F968" s="278"/>
      <c r="G968" s="278"/>
    </row>
    <row r="969" customFormat="false" ht="14.25" hidden="false" customHeight="false" outlineLevel="0" collapsed="false">
      <c r="A969" s="278"/>
      <c r="B969" s="278"/>
      <c r="C969" s="278"/>
      <c r="D969" s="278"/>
      <c r="E969" s="278"/>
      <c r="F969" s="278"/>
      <c r="G969" s="278"/>
    </row>
    <row r="970" customFormat="false" ht="14.25" hidden="false" customHeight="false" outlineLevel="0" collapsed="false">
      <c r="A970" s="278"/>
      <c r="B970" s="278"/>
      <c r="C970" s="278"/>
      <c r="D970" s="278"/>
      <c r="E970" s="278"/>
      <c r="F970" s="278"/>
      <c r="G970" s="278"/>
    </row>
    <row r="971" customFormat="false" ht="14.25" hidden="false" customHeight="false" outlineLevel="0" collapsed="false">
      <c r="A971" s="278"/>
      <c r="B971" s="278"/>
      <c r="C971" s="278"/>
      <c r="D971" s="278"/>
      <c r="E971" s="278"/>
      <c r="F971" s="278"/>
      <c r="G971" s="278"/>
    </row>
    <row r="972" customFormat="false" ht="14.25" hidden="false" customHeight="false" outlineLevel="0" collapsed="false">
      <c r="A972" s="278"/>
      <c r="B972" s="278"/>
      <c r="C972" s="278"/>
      <c r="D972" s="278"/>
      <c r="E972" s="278"/>
      <c r="F972" s="278"/>
      <c r="G972" s="278"/>
    </row>
    <row r="973" customFormat="false" ht="14.25" hidden="false" customHeight="false" outlineLevel="0" collapsed="false">
      <c r="A973" s="278"/>
      <c r="B973" s="278"/>
      <c r="C973" s="278"/>
      <c r="D973" s="278"/>
      <c r="E973" s="278"/>
      <c r="F973" s="278"/>
      <c r="G973" s="278"/>
    </row>
    <row r="974" customFormat="false" ht="14.25" hidden="false" customHeight="false" outlineLevel="0" collapsed="false">
      <c r="A974" s="278"/>
      <c r="B974" s="278"/>
      <c r="C974" s="278"/>
      <c r="D974" s="278"/>
      <c r="E974" s="278"/>
      <c r="F974" s="278"/>
      <c r="G974" s="278"/>
    </row>
    <row r="975" customFormat="false" ht="14.25" hidden="false" customHeight="false" outlineLevel="0" collapsed="false">
      <c r="A975" s="278"/>
      <c r="B975" s="278"/>
      <c r="C975" s="278"/>
      <c r="D975" s="278"/>
      <c r="E975" s="278"/>
      <c r="F975" s="278"/>
      <c r="G975" s="278"/>
    </row>
    <row r="976" customFormat="false" ht="14.25" hidden="false" customHeight="false" outlineLevel="0" collapsed="false">
      <c r="A976" s="278"/>
      <c r="B976" s="278"/>
      <c r="C976" s="278"/>
      <c r="D976" s="278"/>
      <c r="E976" s="278"/>
      <c r="F976" s="278"/>
      <c r="G976" s="278"/>
    </row>
    <row r="977" customFormat="false" ht="14.25" hidden="false" customHeight="false" outlineLevel="0" collapsed="false">
      <c r="A977" s="278"/>
      <c r="B977" s="278"/>
      <c r="C977" s="278"/>
      <c r="D977" s="278"/>
      <c r="E977" s="278"/>
      <c r="F977" s="278"/>
      <c r="G977" s="278"/>
    </row>
    <row r="978" customFormat="false" ht="14.25" hidden="false" customHeight="false" outlineLevel="0" collapsed="false">
      <c r="A978" s="278"/>
      <c r="B978" s="278"/>
      <c r="C978" s="278"/>
      <c r="D978" s="278"/>
      <c r="E978" s="278"/>
      <c r="F978" s="278"/>
      <c r="G978" s="278"/>
    </row>
    <row r="979" customFormat="false" ht="14.25" hidden="false" customHeight="false" outlineLevel="0" collapsed="false">
      <c r="A979" s="278"/>
      <c r="B979" s="278"/>
      <c r="C979" s="278"/>
      <c r="D979" s="278"/>
      <c r="E979" s="278"/>
      <c r="F979" s="278"/>
      <c r="G979" s="278"/>
    </row>
    <row r="980" customFormat="false" ht="14.25" hidden="false" customHeight="false" outlineLevel="0" collapsed="false">
      <c r="A980" s="278"/>
      <c r="B980" s="278"/>
      <c r="C980" s="278"/>
      <c r="D980" s="278"/>
      <c r="E980" s="278"/>
      <c r="F980" s="278"/>
      <c r="G980" s="278"/>
    </row>
    <row r="981" customFormat="false" ht="14.25" hidden="false" customHeight="false" outlineLevel="0" collapsed="false">
      <c r="A981" s="278"/>
      <c r="B981" s="278"/>
      <c r="C981" s="278"/>
      <c r="D981" s="278"/>
      <c r="E981" s="278"/>
      <c r="F981" s="278"/>
      <c r="G981" s="278"/>
    </row>
    <row r="982" customFormat="false" ht="14.25" hidden="false" customHeight="false" outlineLevel="0" collapsed="false">
      <c r="A982" s="278"/>
      <c r="B982" s="278"/>
      <c r="C982" s="278"/>
      <c r="D982" s="278"/>
      <c r="E982" s="278"/>
      <c r="F982" s="278"/>
      <c r="G982" s="278"/>
    </row>
    <row r="983" customFormat="false" ht="14.25" hidden="false" customHeight="false" outlineLevel="0" collapsed="false">
      <c r="A983" s="278"/>
      <c r="B983" s="278"/>
      <c r="C983" s="278"/>
      <c r="D983" s="278"/>
      <c r="E983" s="278"/>
      <c r="F983" s="278"/>
      <c r="G983" s="278"/>
    </row>
    <row r="984" customFormat="false" ht="14.25" hidden="false" customHeight="false" outlineLevel="0" collapsed="false">
      <c r="A984" s="278"/>
      <c r="B984" s="278"/>
      <c r="C984" s="278"/>
      <c r="D984" s="278"/>
      <c r="E984" s="278"/>
      <c r="F984" s="278"/>
      <c r="G984" s="278"/>
    </row>
    <row r="985" customFormat="false" ht="14.25" hidden="false" customHeight="false" outlineLevel="0" collapsed="false">
      <c r="A985" s="278"/>
      <c r="B985" s="278"/>
      <c r="C985" s="278"/>
      <c r="D985" s="278"/>
      <c r="E985" s="278"/>
      <c r="F985" s="278"/>
      <c r="G985" s="278"/>
    </row>
    <row r="986" customFormat="false" ht="14.25" hidden="false" customHeight="false" outlineLevel="0" collapsed="false">
      <c r="A986" s="278"/>
      <c r="B986" s="278"/>
      <c r="C986" s="278"/>
      <c r="D986" s="278"/>
      <c r="E986" s="278"/>
      <c r="F986" s="278"/>
      <c r="G986" s="278"/>
    </row>
    <row r="987" customFormat="false" ht="14.25" hidden="false" customHeight="false" outlineLevel="0" collapsed="false">
      <c r="A987" s="278"/>
      <c r="B987" s="278"/>
      <c r="C987" s="278"/>
      <c r="D987" s="278"/>
      <c r="E987" s="278"/>
      <c r="F987" s="278"/>
      <c r="G987" s="278"/>
    </row>
    <row r="988" customFormat="false" ht="14.25" hidden="false" customHeight="false" outlineLevel="0" collapsed="false">
      <c r="A988" s="278"/>
      <c r="B988" s="278"/>
      <c r="C988" s="278"/>
      <c r="D988" s="278"/>
      <c r="E988" s="278"/>
      <c r="F988" s="278"/>
      <c r="G988" s="278"/>
    </row>
    <row r="989" customFormat="false" ht="14.25" hidden="false" customHeight="false" outlineLevel="0" collapsed="false">
      <c r="A989" s="278"/>
      <c r="B989" s="278"/>
      <c r="C989" s="278"/>
      <c r="D989" s="278"/>
      <c r="E989" s="278"/>
      <c r="F989" s="278"/>
      <c r="G989" s="278"/>
    </row>
    <row r="990" customFormat="false" ht="14.25" hidden="false" customHeight="false" outlineLevel="0" collapsed="false">
      <c r="A990" s="278"/>
      <c r="B990" s="278"/>
      <c r="C990" s="278"/>
      <c r="D990" s="278"/>
      <c r="E990" s="278"/>
      <c r="F990" s="278"/>
      <c r="G990" s="278"/>
    </row>
    <row r="991" customFormat="false" ht="14.25" hidden="false" customHeight="false" outlineLevel="0" collapsed="false">
      <c r="A991" s="278"/>
      <c r="B991" s="278"/>
      <c r="C991" s="278"/>
      <c r="D991" s="278"/>
      <c r="E991" s="278"/>
      <c r="F991" s="278"/>
      <c r="G991" s="278"/>
    </row>
    <row r="992" customFormat="false" ht="14.25" hidden="false" customHeight="false" outlineLevel="0" collapsed="false">
      <c r="A992" s="278"/>
      <c r="B992" s="278"/>
      <c r="C992" s="278"/>
      <c r="D992" s="278"/>
      <c r="E992" s="278"/>
      <c r="F992" s="278"/>
      <c r="G992" s="278"/>
    </row>
    <row r="993" customFormat="false" ht="14.25" hidden="false" customHeight="false" outlineLevel="0" collapsed="false">
      <c r="A993" s="278"/>
      <c r="B993" s="278"/>
      <c r="C993" s="278"/>
      <c r="D993" s="278"/>
      <c r="E993" s="278"/>
      <c r="F993" s="278"/>
      <c r="G993" s="278"/>
    </row>
    <row r="994" customFormat="false" ht="14.25" hidden="false" customHeight="false" outlineLevel="0" collapsed="false">
      <c r="A994" s="278"/>
      <c r="B994" s="278"/>
      <c r="C994" s="278"/>
      <c r="D994" s="278"/>
      <c r="E994" s="278"/>
      <c r="F994" s="278"/>
      <c r="G994" s="278"/>
    </row>
    <row r="995" customFormat="false" ht="14.25" hidden="false" customHeight="false" outlineLevel="0" collapsed="false">
      <c r="A995" s="278"/>
      <c r="B995" s="278"/>
      <c r="C995" s="278"/>
      <c r="D995" s="278"/>
      <c r="E995" s="278"/>
      <c r="F995" s="278"/>
      <c r="G995" s="278"/>
    </row>
    <row r="996" customFormat="false" ht="14.25" hidden="false" customHeight="false" outlineLevel="0" collapsed="false">
      <c r="A996" s="278"/>
      <c r="B996" s="278"/>
      <c r="C996" s="278"/>
      <c r="D996" s="278"/>
      <c r="E996" s="278"/>
      <c r="F996" s="278"/>
      <c r="G996" s="278"/>
    </row>
    <row r="997" customFormat="false" ht="14.25" hidden="false" customHeight="false" outlineLevel="0" collapsed="false">
      <c r="A997" s="278"/>
      <c r="B997" s="278"/>
      <c r="C997" s="278"/>
      <c r="D997" s="278"/>
      <c r="E997" s="278"/>
      <c r="F997" s="278"/>
      <c r="G997" s="278"/>
    </row>
    <row r="998" customFormat="false" ht="14.25" hidden="false" customHeight="false" outlineLevel="0" collapsed="false">
      <c r="A998" s="278"/>
      <c r="B998" s="278"/>
      <c r="C998" s="278"/>
      <c r="D998" s="278"/>
      <c r="E998" s="278"/>
      <c r="F998" s="278"/>
      <c r="G998" s="278"/>
    </row>
    <row r="999" customFormat="false" ht="14.25" hidden="false" customHeight="false" outlineLevel="0" collapsed="false">
      <c r="A999" s="278"/>
      <c r="B999" s="278"/>
      <c r="C999" s="278"/>
      <c r="D999" s="278"/>
      <c r="E999" s="278"/>
      <c r="F999" s="278"/>
      <c r="G999" s="278"/>
    </row>
    <row r="1000" customFormat="false" ht="14.25" hidden="false" customHeight="false" outlineLevel="0" collapsed="false">
      <c r="A1000" s="278"/>
      <c r="B1000" s="278"/>
      <c r="C1000" s="278"/>
      <c r="D1000" s="278"/>
      <c r="E1000" s="278"/>
      <c r="F1000" s="278"/>
      <c r="G1000" s="278"/>
    </row>
    <row r="1001" customFormat="false" ht="14.25" hidden="false" customHeight="false" outlineLevel="0" collapsed="false">
      <c r="A1001" s="278"/>
      <c r="B1001" s="278"/>
      <c r="C1001" s="278"/>
      <c r="D1001" s="278"/>
      <c r="E1001" s="278"/>
      <c r="F1001" s="278"/>
      <c r="G1001" s="278"/>
    </row>
    <row r="1002" customFormat="false" ht="14.25" hidden="false" customHeight="false" outlineLevel="0" collapsed="false">
      <c r="A1002" s="278"/>
      <c r="B1002" s="278"/>
      <c r="C1002" s="278"/>
      <c r="D1002" s="278"/>
      <c r="E1002" s="278"/>
      <c r="F1002" s="278"/>
      <c r="G1002" s="278"/>
    </row>
    <row r="1003" customFormat="false" ht="14.25" hidden="false" customHeight="false" outlineLevel="0" collapsed="false">
      <c r="A1003" s="278"/>
      <c r="B1003" s="278"/>
      <c r="C1003" s="278"/>
      <c r="D1003" s="278"/>
      <c r="E1003" s="278"/>
      <c r="F1003" s="278"/>
      <c r="G1003" s="278"/>
    </row>
    <row r="1004" customFormat="false" ht="14.25" hidden="false" customHeight="false" outlineLevel="0" collapsed="false">
      <c r="A1004" s="278"/>
      <c r="B1004" s="278"/>
      <c r="C1004" s="278"/>
      <c r="D1004" s="278"/>
      <c r="E1004" s="278"/>
      <c r="F1004" s="278"/>
      <c r="G1004" s="278"/>
    </row>
  </sheetData>
  <mergeCells count="12">
    <mergeCell ref="A1:G1"/>
    <mergeCell ref="A2:G2"/>
    <mergeCell ref="A10:E10"/>
    <mergeCell ref="A11:G11"/>
    <mergeCell ref="A17:E17"/>
    <mergeCell ref="A18:G18"/>
    <mergeCell ref="A23:E23"/>
    <mergeCell ref="A24:G24"/>
    <mergeCell ref="A27:E27"/>
    <mergeCell ref="A28:E28"/>
    <mergeCell ref="A29:E29"/>
    <mergeCell ref="A30:E30"/>
  </mergeCells>
  <printOptions headings="false" gridLines="false" gridLinesSet="true" horizontalCentered="false" verticalCentered="false"/>
  <pageMargins left="0.511805555555556" right="0.511805555555556" top="0.7875" bottom="0.7875" header="0.511811023622047" footer="0.511811023622047"/>
  <pageSetup paperSize="9" scale="9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cp:lastPrinted>2022-07-07T11:59:07Z</cp:lastPrinted>
  <dcterms:modified xsi:type="dcterms:W3CDTF">2022-07-07T09:59:34Z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