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7.png" ContentType="image/png"/>
  <Override PartName="/xl/media/image1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onograma físico-financeiro" sheetId="1" state="visible" r:id="rId2"/>
  </sheets>
  <definedNames>
    <definedName function="false" hidden="false" localSheetId="0" name="_xlnm.Print_Area" vbProcedure="false">'Cronograma físico-financeiro'!$B$1:$K$65</definedName>
    <definedName function="false" hidden="false" localSheetId="0" name="Excel_BuiltIn_Print_Area" vbProcedure="false">'Cronograma físico-financeiro'!$B$1:$K$64</definedName>
    <definedName function="false" hidden="false" localSheetId="0" name="Excel_BuiltIn_Print_Titles" vbProcedure="false">'Cronograma físico-financeiro'!$1:$18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<sst xmlns="http://schemas.openxmlformats.org/spreadsheetml/2006/main" count="48" uniqueCount="48">
  <si>
    <t xml:space="preserve">SERVIÇO PÚBLICO FEDERAL</t>
  </si>
  <si>
    <t xml:space="preserve">MINISTÉRIO DA EDUCAÇÃO</t>
  </si>
  <si>
    <t xml:space="preserve">INSTITUTO FEDERAL DE EDUCAÇÃO, CIÊNCIA E TECNOLOGIA DO SERTÃO PERNAMBUCANO</t>
  </si>
  <si>
    <t xml:space="preserve">PRÓ-REITORIA DE ORÇAMENTO E ADMINISTRAÇÃO- PROAD</t>
  </si>
  <si>
    <t xml:space="preserve">DIRETORIA DE ENGENHARIA E INFRAESTRUTURA- DEINF</t>
  </si>
  <si>
    <t xml:space="preserve">CRONOGRAMA FÍSICO-FINANCEIRO</t>
  </si>
  <si>
    <t xml:space="preserve">Cliente:</t>
  </si>
  <si>
    <t xml:space="preserve">Instituto Federal de Educação, Ciência e Tecnologia do Sertão Pernambucano</t>
  </si>
  <si>
    <t xml:space="preserve">Obra:</t>
  </si>
  <si>
    <t xml:space="preserve">Construção do Centro de Inovação Maker, Empreendedorismo e Tecnologia (CIMET)</t>
  </si>
  <si>
    <t xml:space="preserve">Prazo:</t>
  </si>
  <si>
    <t xml:space="preserve">05 meses</t>
  </si>
  <si>
    <t xml:space="preserve">Local:</t>
  </si>
  <si>
    <t xml:space="preserve">Campus Salgueiro</t>
  </si>
  <si>
    <t xml:space="preserve">Data Base:</t>
  </si>
  <si>
    <t xml:space="preserve">SINAPI 06/2023</t>
  </si>
  <si>
    <t xml:space="preserve">ITEM</t>
  </si>
  <si>
    <t xml:space="preserve">DESCRIÇÃO DOS SERVIÇOS</t>
  </si>
  <si>
    <t xml:space="preserve">V. TOTAL</t>
  </si>
  <si>
    <t xml:space="preserve">PERÍODO</t>
  </si>
  <si>
    <t xml:space="preserve">MÊS 1</t>
  </si>
  <si>
    <t xml:space="preserve">MÊS 2</t>
  </si>
  <si>
    <t xml:space="preserve">MÊS 3</t>
  </si>
  <si>
    <t xml:space="preserve">MÊS 4</t>
  </si>
  <si>
    <t xml:space="preserve">MÊS 5</t>
  </si>
  <si>
    <t xml:space="preserve">SERVIÇOS PRELIMINARES/TÉCNICOS</t>
  </si>
  <si>
    <t xml:space="preserve">MOVIMENTO DE TERRA</t>
  </si>
  <si>
    <t xml:space="preserve">INFRAESTRUTURA/FUNDAÇÃO SIMPLES</t>
  </si>
  <si>
    <t xml:space="preserve">SUPERESTRUTURA</t>
  </si>
  <si>
    <t xml:space="preserve">ALVENARIA/VEDAÇÃO</t>
  </si>
  <si>
    <t xml:space="preserve">IMPERMEABILIZAÇÃO</t>
  </si>
  <si>
    <t xml:space="preserve">COBERTURA</t>
  </si>
  <si>
    <t xml:space="preserve">FORRO</t>
  </si>
  <si>
    <t xml:space="preserve">PISOS</t>
  </si>
  <si>
    <t xml:space="preserve">REVESTIMENTOS</t>
  </si>
  <si>
    <t xml:space="preserve">ESQUADRIAS</t>
  </si>
  <si>
    <t xml:space="preserve">PINTURA</t>
  </si>
  <si>
    <t xml:space="preserve">INSTALAÇÕES ELÉTRICAS</t>
  </si>
  <si>
    <t xml:space="preserve">INSTALAÇÕES LÓGICA/TELEFÔNICA</t>
  </si>
  <si>
    <t xml:space="preserve">SERVIÇOS COMPLEMENTARES</t>
  </si>
  <si>
    <t xml:space="preserve">AR CONDICIONADO</t>
  </si>
  <si>
    <t xml:space="preserve">TOTAL:</t>
  </si>
  <si>
    <t xml:space="preserve">PERCENTUAL:</t>
  </si>
  <si>
    <t xml:space="preserve">TOTAL ACUMULADO:</t>
  </si>
  <si>
    <t xml:space="preserve">PERCENTUAL ACUMULADO:</t>
  </si>
  <si>
    <t xml:space="preserve">Ebson Alves da Silva</t>
  </si>
  <si>
    <t xml:space="preserve">Diretor de Engenharia e Infraestrutura</t>
  </si>
  <si>
    <r>
      <rPr>
        <i val="true"/>
        <sz val="11"/>
        <color rgb="FF000000"/>
        <rFont val="Calibri"/>
        <family val="2"/>
        <charset val="1"/>
      </rPr>
      <t xml:space="preserve">SIAPE </t>
    </r>
    <r>
      <rPr>
        <i val="true"/>
        <sz val="11"/>
        <color rgb="FF00000A"/>
        <rFont val="Calibri"/>
        <family val="2"/>
        <charset val="1"/>
      </rPr>
      <t xml:space="preserve">2159977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</si>
</sst>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* #,##0.00\ ;\-* #,##0.00\ ;* \-#\ ;@\ "/>
    <numFmt numFmtId="166" formatCode="#,##0.00"/>
    <numFmt numFmtId="167" formatCode="_(* #,##0.00_);_(* \(#,##0.00\);_(* \-??_);_(@_)"/>
    <numFmt numFmtId="168" formatCode="_-* #,##0.00_-;\-* #,##0.00_-;_-* \-??_-;_-@_-"/>
    <numFmt numFmtId="169" formatCode="0%"/>
    <numFmt numFmtId="170" formatCode="0.00%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sz val="11"/>
      <name val="Arial"/>
      <family val="1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1"/>
      <color rgb="FF00000A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2B2B2"/>
        <bgColor rgb="FF999999"/>
      </patternFill>
    </fill>
    <fill>
      <patternFill patternType="solid">
        <fgColor rgb="FFD9D9D9"/>
        <bgColor rgb="FFCCFFCC"/>
      </patternFill>
    </fill>
    <fill>
      <patternFill patternType="solid">
        <fgColor rgb="FF729FCF"/>
        <bgColor rgb="FF9999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>
        <color rgb="FF999999"/>
      </bottom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>
        <color rgb="FF999999"/>
      </bottom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0" xfId="1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8" fillId="4" borderId="1" xfId="1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1" fillId="4" borderId="1" xfId="19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1" fillId="5" borderId="1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1" fillId="0" borderId="1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13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5" borderId="13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4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8" fillId="4" borderId="14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8" fillId="4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0" fontId="12" fillId="4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9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0" borderId="0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2" xfId="20"/>
    <cellStyle name="Vírgula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50040</xdr:colOff>
      <xdr:row>0</xdr:row>
      <xdr:rowOff>47880</xdr:rowOff>
    </xdr:from>
    <xdr:to>
      <xdr:col>2</xdr:col>
      <xdr:colOff>1139400</xdr:colOff>
      <xdr:row>3</xdr:row>
      <xdr:rowOff>71280</xdr:rowOff>
    </xdr:to>
    <xdr:pic>
      <xdr:nvPicPr>
        <xdr:cNvPr id="0" name="Imagem 2_1" descr=""/>
        <xdr:cNvPicPr/>
      </xdr:nvPicPr>
      <xdr:blipFill>
        <a:blip r:embed="rId1"/>
        <a:stretch/>
      </xdr:blipFill>
      <xdr:spPr>
        <a:xfrm>
          <a:off x="460080" y="47880"/>
          <a:ext cx="1942920" cy="625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470520</xdr:colOff>
      <xdr:row>0</xdr:row>
      <xdr:rowOff>168480</xdr:rowOff>
    </xdr:from>
    <xdr:to>
      <xdr:col>6</xdr:col>
      <xdr:colOff>170640</xdr:colOff>
      <xdr:row>4</xdr:row>
      <xdr:rowOff>10440</xdr:rowOff>
    </xdr:to>
    <xdr:pic>
      <xdr:nvPicPr>
        <xdr:cNvPr id="1" name="Imagem 1_0" descr=""/>
        <xdr:cNvPicPr/>
      </xdr:nvPicPr>
      <xdr:blipFill>
        <a:blip r:embed="rId2"/>
        <a:stretch/>
      </xdr:blipFill>
      <xdr:spPr>
        <a:xfrm>
          <a:off x="5311440" y="168480"/>
          <a:ext cx="794880" cy="644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95" zoomScaleNormal="130" zoomScalePageLayoutView="95" workbookViewId="0">
      <selection pane="topLeft" activeCell="L57" activeCellId="0" sqref="L57"/>
    </sheetView>
  </sheetViews>
  <sheetFormatPr defaultColWidth="9.75390625" defaultRowHeight="15.8" zeroHeight="false" outlineLevelRow="0" outlineLevelCol="0"/>
  <cols>
    <col collapsed="false" customWidth="true" hidden="false" outlineLevel="0" max="1" min="1" style="1" width="6.47"/>
    <col collapsed="false" customWidth="true" hidden="false" outlineLevel="0" max="2" min="2" style="1" width="13.47"/>
    <col collapsed="false" customWidth="true" hidden="false" outlineLevel="0" max="3" min="3" style="2" width="19.19"/>
    <col collapsed="false" customWidth="true" hidden="false" outlineLevel="0" max="4" min="4" style="2" width="12.67"/>
    <col collapsed="false" customWidth="true" hidden="false" outlineLevel="0" max="5" min="5" style="3" width="24.6"/>
    <col collapsed="false" customWidth="true" hidden="false" outlineLevel="0" max="6" min="6" style="4" width="17.28"/>
    <col collapsed="false" customWidth="true" hidden="false" outlineLevel="0" max="7" min="7" style="5" width="15.22"/>
    <col collapsed="false" customWidth="true" hidden="false" outlineLevel="0" max="10" min="8" style="1" width="15.22"/>
    <col collapsed="false" customWidth="true" hidden="false" outlineLevel="0" max="11" min="11" style="1" width="19.11"/>
    <col collapsed="false" customWidth="false" hidden="false" outlineLevel="0" max="254" min="12" style="1" width="9.81"/>
  </cols>
  <sheetData>
    <row r="1" customFormat="false" ht="15.8" hidden="false" customHeight="false" outlineLevel="0" collapsed="false">
      <c r="B1" s="6"/>
      <c r="C1" s="7"/>
      <c r="D1" s="7"/>
      <c r="E1" s="8"/>
      <c r="F1" s="9"/>
    </row>
    <row r="2" customFormat="false" ht="15.8" hidden="false" customHeight="false" outlineLevel="0" collapsed="false">
      <c r="B2" s="6"/>
      <c r="C2" s="7"/>
      <c r="D2" s="7"/>
      <c r="E2" s="8"/>
      <c r="F2" s="9"/>
    </row>
    <row r="3" customFormat="false" ht="15.8" hidden="false" customHeight="false" outlineLevel="0" collapsed="false">
      <c r="B3" s="6"/>
      <c r="C3" s="7"/>
      <c r="D3" s="7"/>
      <c r="E3" s="8"/>
      <c r="F3" s="9"/>
    </row>
    <row r="4" customFormat="false" ht="15.8" hidden="false" customHeight="false" outlineLevel="0" collapsed="false">
      <c r="B4" s="6"/>
      <c r="C4" s="7"/>
      <c r="D4" s="7"/>
      <c r="E4" s="8"/>
      <c r="F4" s="9"/>
    </row>
    <row r="5" customFormat="false" ht="15.8" hidden="false" customHeight="false" outlineLevel="0" collapsed="false">
      <c r="B5" s="6"/>
      <c r="C5" s="7"/>
      <c r="D5" s="7"/>
      <c r="E5" s="10"/>
      <c r="F5" s="9"/>
    </row>
    <row r="6" customFormat="false" ht="15.8" hidden="false" customHeight="false" outlineLevel="0" collapsed="false">
      <c r="B6" s="11" t="s">
        <v>0</v>
      </c>
      <c r="C6" s="11"/>
      <c r="D6" s="11"/>
      <c r="E6" s="11"/>
      <c r="F6" s="11"/>
      <c r="G6" s="11"/>
      <c r="H6" s="11"/>
      <c r="I6" s="11"/>
      <c r="J6" s="11"/>
      <c r="K6" s="11"/>
    </row>
    <row r="7" customFormat="false" ht="15.8" hidden="false" customHeight="false" outlineLevel="0" collapsed="false">
      <c r="B7" s="11" t="s">
        <v>1</v>
      </c>
      <c r="C7" s="11"/>
      <c r="D7" s="11"/>
      <c r="E7" s="11"/>
      <c r="F7" s="11"/>
      <c r="G7" s="11"/>
      <c r="H7" s="11"/>
      <c r="I7" s="11"/>
      <c r="J7" s="11"/>
      <c r="K7" s="11"/>
    </row>
    <row r="8" customFormat="false" ht="15.8" hidden="false" customHeight="false" outlineLevel="0" collapsed="false">
      <c r="B8" s="11" t="s">
        <v>2</v>
      </c>
      <c r="C8" s="11"/>
      <c r="D8" s="11"/>
      <c r="E8" s="11"/>
      <c r="F8" s="11"/>
      <c r="G8" s="11"/>
      <c r="H8" s="11"/>
      <c r="I8" s="11"/>
      <c r="J8" s="11"/>
      <c r="K8" s="11"/>
    </row>
    <row r="9" customFormat="false" ht="15.8" hidden="false" customHeight="false" outlineLevel="0" collapsed="false">
      <c r="B9" s="11" t="s">
        <v>3</v>
      </c>
      <c r="C9" s="11"/>
      <c r="D9" s="11"/>
      <c r="E9" s="11"/>
      <c r="F9" s="11"/>
      <c r="G9" s="11"/>
      <c r="H9" s="11"/>
      <c r="I9" s="11"/>
      <c r="J9" s="11"/>
      <c r="K9" s="11"/>
    </row>
    <row r="10" customFormat="false" ht="15.8" hidden="false" customHeight="false" outlineLevel="0" collapsed="false">
      <c r="B10" s="11" t="s">
        <v>4</v>
      </c>
      <c r="C10" s="11"/>
      <c r="D10" s="11"/>
      <c r="E10" s="11"/>
      <c r="F10" s="11"/>
      <c r="G10" s="11"/>
      <c r="H10" s="11"/>
      <c r="I10" s="11"/>
      <c r="J10" s="11"/>
      <c r="K10" s="11"/>
    </row>
    <row r="11" customFormat="false" ht="15.8" hidden="false" customHeight="false" outlineLevel="0" collapsed="false">
      <c r="B11" s="12"/>
      <c r="C11" s="13"/>
      <c r="D11" s="13"/>
      <c r="E11" s="12"/>
      <c r="F11" s="14"/>
    </row>
    <row r="12" customFormat="false" ht="15.8" hidden="false" customHeight="false" outlineLevel="0" collapsed="false">
      <c r="B12" s="12"/>
      <c r="C12" s="13"/>
      <c r="D12" s="13"/>
      <c r="E12" s="12"/>
      <c r="F12" s="14"/>
    </row>
    <row r="13" customFormat="false" ht="25.15" hidden="false" customHeight="true" outlineLevel="0" collapsed="false">
      <c r="B13" s="15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customFormat="false" ht="15.75" hidden="false" customHeight="true" outlineLevel="0" collapsed="false">
      <c r="B14" s="16" t="s">
        <v>6</v>
      </c>
      <c r="C14" s="17" t="s">
        <v>7</v>
      </c>
      <c r="D14" s="17"/>
      <c r="E14" s="17"/>
      <c r="F14" s="17"/>
      <c r="G14" s="17"/>
      <c r="H14" s="17"/>
      <c r="I14" s="17"/>
      <c r="J14" s="17"/>
      <c r="K14" s="18"/>
    </row>
    <row r="15" customFormat="false" ht="15.8" hidden="false" customHeight="true" outlineLevel="0" collapsed="false">
      <c r="B15" s="19" t="s">
        <v>8</v>
      </c>
      <c r="C15" s="20" t="s">
        <v>9</v>
      </c>
      <c r="D15" s="20"/>
      <c r="E15" s="20"/>
      <c r="F15" s="20"/>
      <c r="G15" s="20"/>
      <c r="H15" s="0"/>
      <c r="I15" s="0"/>
      <c r="J15" s="21" t="s">
        <v>10</v>
      </c>
      <c r="K15" s="22" t="s">
        <v>11</v>
      </c>
    </row>
    <row r="16" customFormat="false" ht="15.8" hidden="false" customHeight="true" outlineLevel="0" collapsed="false">
      <c r="B16" s="23" t="s">
        <v>12</v>
      </c>
      <c r="C16" s="24" t="s">
        <v>13</v>
      </c>
      <c r="D16" s="24"/>
      <c r="E16" s="24"/>
      <c r="F16" s="24"/>
      <c r="G16" s="25"/>
      <c r="H16" s="26"/>
      <c r="I16" s="26"/>
      <c r="J16" s="27" t="s">
        <v>14</v>
      </c>
      <c r="K16" s="28" t="s">
        <v>15</v>
      </c>
    </row>
    <row r="17" customFormat="false" ht="18" hidden="false" customHeight="true" outlineLevel="0" collapsed="false">
      <c r="B17" s="29"/>
      <c r="C17" s="30"/>
      <c r="D17" s="30"/>
      <c r="E17" s="31"/>
      <c r="F17" s="32"/>
      <c r="H17" s="33"/>
      <c r="I17" s="33"/>
    </row>
    <row r="18" customFormat="false" ht="15.8" hidden="false" customHeight="false" outlineLevel="0" collapsed="false">
      <c r="B18" s="34" t="s">
        <v>16</v>
      </c>
      <c r="C18" s="35" t="s">
        <v>17</v>
      </c>
      <c r="D18" s="35"/>
      <c r="E18" s="35"/>
      <c r="F18" s="36" t="s">
        <v>18</v>
      </c>
      <c r="G18" s="37" t="s">
        <v>19</v>
      </c>
      <c r="H18" s="37"/>
      <c r="I18" s="37"/>
      <c r="J18" s="37"/>
      <c r="K18" s="37"/>
    </row>
    <row r="19" customFormat="false" ht="15.8" hidden="false" customHeight="false" outlineLevel="0" collapsed="false">
      <c r="B19" s="34"/>
      <c r="C19" s="35"/>
      <c r="D19" s="35"/>
      <c r="E19" s="35"/>
      <c r="F19" s="36"/>
      <c r="G19" s="38" t="s">
        <v>20</v>
      </c>
      <c r="H19" s="38" t="s">
        <v>21</v>
      </c>
      <c r="I19" s="38" t="s">
        <v>22</v>
      </c>
      <c r="J19" s="38" t="s">
        <v>23</v>
      </c>
      <c r="K19" s="38" t="s">
        <v>24</v>
      </c>
    </row>
    <row r="20" customFormat="false" ht="17.1" hidden="false" customHeight="true" outlineLevel="0" collapsed="false">
      <c r="B20" s="39" t="n">
        <v>1</v>
      </c>
      <c r="C20" s="40" t="s">
        <v>25</v>
      </c>
      <c r="D20" s="40"/>
      <c r="E20" s="40"/>
      <c r="F20" s="41" t="n">
        <v>81790.2037386478</v>
      </c>
      <c r="G20" s="42" t="n">
        <f aca="false">G21*$F$20</f>
        <v>4907.41222431887</v>
      </c>
      <c r="H20" s="42" t="n">
        <f aca="false">H21*$F$20</f>
        <v>8587.97139255802</v>
      </c>
      <c r="I20" s="42" t="n">
        <f aca="false">I21*$F$20</f>
        <v>19629.6488972755</v>
      </c>
      <c r="J20" s="42" t="n">
        <f aca="false">J21*$F$20</f>
        <v>23310.2080655146</v>
      </c>
      <c r="K20" s="42" t="n">
        <f aca="false">K21*$F$20</f>
        <v>25354.9631589808</v>
      </c>
    </row>
    <row r="21" customFormat="false" ht="17.1" hidden="false" customHeight="true" outlineLevel="0" collapsed="false">
      <c r="B21" s="39"/>
      <c r="C21" s="40"/>
      <c r="D21" s="40"/>
      <c r="E21" s="40"/>
      <c r="F21" s="43" t="n">
        <f aca="false">F20/$F$52</f>
        <v>0.103585967233765</v>
      </c>
      <c r="G21" s="44" t="n">
        <v>0.06</v>
      </c>
      <c r="H21" s="44" t="n">
        <v>0.105</v>
      </c>
      <c r="I21" s="44" t="n">
        <v>0.24</v>
      </c>
      <c r="J21" s="44" t="n">
        <v>0.285</v>
      </c>
      <c r="K21" s="44" t="n">
        <v>0.31</v>
      </c>
    </row>
    <row r="22" customFormat="false" ht="17.1" hidden="false" customHeight="true" outlineLevel="0" collapsed="false">
      <c r="B22" s="39" t="n">
        <v>2</v>
      </c>
      <c r="C22" s="45" t="s">
        <v>26</v>
      </c>
      <c r="D22" s="45"/>
      <c r="E22" s="45"/>
      <c r="F22" s="41" t="n">
        <v>20482.204292128</v>
      </c>
      <c r="G22" s="42" t="n">
        <f aca="false">G23*F22</f>
        <v>20482.204292128</v>
      </c>
      <c r="H22" s="46"/>
      <c r="I22" s="47"/>
      <c r="J22" s="47"/>
      <c r="K22" s="47"/>
    </row>
    <row r="23" customFormat="false" ht="17.1" hidden="false" customHeight="true" outlineLevel="0" collapsed="false">
      <c r="B23" s="39"/>
      <c r="C23" s="45"/>
      <c r="D23" s="45"/>
      <c r="E23" s="45"/>
      <c r="F23" s="43" t="n">
        <f aca="false">F22/$F$52</f>
        <v>0.0259403797239488</v>
      </c>
      <c r="G23" s="44" t="n">
        <v>1</v>
      </c>
      <c r="H23" s="46"/>
      <c r="I23" s="47"/>
      <c r="J23" s="47"/>
      <c r="K23" s="47"/>
    </row>
    <row r="24" customFormat="false" ht="17.1" hidden="false" customHeight="true" outlineLevel="0" collapsed="false">
      <c r="B24" s="39" t="n">
        <v>3</v>
      </c>
      <c r="C24" s="40" t="s">
        <v>27</v>
      </c>
      <c r="D24" s="40"/>
      <c r="E24" s="40"/>
      <c r="F24" s="41" t="n">
        <v>60614.43942896</v>
      </c>
      <c r="G24" s="42" t="n">
        <f aca="false">G25*F24</f>
        <v>40611.6744174032</v>
      </c>
      <c r="H24" s="46" t="n">
        <f aca="false">H25*F24</f>
        <v>20002.7650115568</v>
      </c>
      <c r="I24" s="47"/>
      <c r="J24" s="47"/>
      <c r="K24" s="47"/>
    </row>
    <row r="25" customFormat="false" ht="17.1" hidden="false" customHeight="true" outlineLevel="0" collapsed="false">
      <c r="B25" s="39"/>
      <c r="C25" s="40"/>
      <c r="D25" s="40"/>
      <c r="E25" s="40"/>
      <c r="F25" s="43" t="n">
        <f aca="false">F24/$F$52</f>
        <v>0.0767672049900326</v>
      </c>
      <c r="G25" s="44" t="n">
        <v>0.67</v>
      </c>
      <c r="H25" s="44" t="n">
        <v>0.33</v>
      </c>
      <c r="I25" s="47"/>
      <c r="J25" s="47"/>
      <c r="K25" s="47"/>
    </row>
    <row r="26" customFormat="false" ht="17.1" hidden="false" customHeight="true" outlineLevel="0" collapsed="false">
      <c r="B26" s="39" t="n">
        <v>4</v>
      </c>
      <c r="C26" s="45" t="s">
        <v>28</v>
      </c>
      <c r="D26" s="45"/>
      <c r="E26" s="45"/>
      <c r="F26" s="41" t="n">
        <v>174659.610291488</v>
      </c>
      <c r="G26" s="48"/>
      <c r="H26" s="46"/>
      <c r="I26" s="46" t="n">
        <f aca="false">I27*F26</f>
        <v>43664.902572872</v>
      </c>
      <c r="J26" s="46" t="n">
        <f aca="false">J27*F26</f>
        <v>130994.707718616</v>
      </c>
      <c r="K26" s="47"/>
    </row>
    <row r="27" customFormat="false" ht="17.1" hidden="false" customHeight="true" outlineLevel="0" collapsed="false">
      <c r="B27" s="39"/>
      <c r="C27" s="45"/>
      <c r="D27" s="45"/>
      <c r="E27" s="45"/>
      <c r="F27" s="43" t="n">
        <f aca="false">F26/$F$52</f>
        <v>0.221203565240262</v>
      </c>
      <c r="G27" s="49"/>
      <c r="H27" s="46"/>
      <c r="I27" s="44" t="n">
        <v>0.25</v>
      </c>
      <c r="J27" s="44" t="n">
        <v>0.75</v>
      </c>
      <c r="K27" s="47"/>
    </row>
    <row r="28" customFormat="false" ht="17.1" hidden="false" customHeight="true" outlineLevel="0" collapsed="false">
      <c r="B28" s="39" t="n">
        <v>5</v>
      </c>
      <c r="C28" s="45" t="s">
        <v>29</v>
      </c>
      <c r="D28" s="45"/>
      <c r="E28" s="45"/>
      <c r="F28" s="41" t="n">
        <v>32919.5849683776</v>
      </c>
      <c r="G28" s="48"/>
      <c r="H28" s="46"/>
      <c r="I28" s="46" t="n">
        <f aca="false">I29*F28</f>
        <v>14813.8132357699</v>
      </c>
      <c r="J28" s="46" t="n">
        <f aca="false">J29*F28</f>
        <v>18105.7717326077</v>
      </c>
      <c r="K28" s="47"/>
    </row>
    <row r="29" customFormat="false" ht="17.1" hidden="false" customHeight="true" outlineLevel="0" collapsed="false">
      <c r="B29" s="39"/>
      <c r="C29" s="45"/>
      <c r="D29" s="45"/>
      <c r="E29" s="45"/>
      <c r="F29" s="43" t="n">
        <f aca="false">F28/$F$52</f>
        <v>0.0416921207432108</v>
      </c>
      <c r="G29" s="49"/>
      <c r="H29" s="49"/>
      <c r="I29" s="44" t="n">
        <v>0.45</v>
      </c>
      <c r="J29" s="44" t="n">
        <v>0.55</v>
      </c>
      <c r="K29" s="49"/>
    </row>
    <row r="30" customFormat="false" ht="17.1" hidden="false" customHeight="true" outlineLevel="0" collapsed="false">
      <c r="B30" s="39" t="n">
        <v>6</v>
      </c>
      <c r="C30" s="45" t="s">
        <v>30</v>
      </c>
      <c r="D30" s="45"/>
      <c r="E30" s="45"/>
      <c r="F30" s="41" t="n">
        <v>14738.36318992</v>
      </c>
      <c r="G30" s="48"/>
      <c r="H30" s="46" t="n">
        <f aca="false">F30*H31</f>
        <v>6632.263435464</v>
      </c>
      <c r="I30" s="47"/>
      <c r="J30" s="46" t="n">
        <f aca="false">F30*J31</f>
        <v>8106.099754456</v>
      </c>
      <c r="K30" s="47"/>
    </row>
    <row r="31" customFormat="false" ht="17.1" hidden="false" customHeight="true" outlineLevel="0" collapsed="false">
      <c r="B31" s="39"/>
      <c r="C31" s="45"/>
      <c r="D31" s="45"/>
      <c r="E31" s="45"/>
      <c r="F31" s="43" t="n">
        <f aca="false">F30/$F$52</f>
        <v>0.0186658980744046</v>
      </c>
      <c r="G31" s="50"/>
      <c r="H31" s="51" t="n">
        <v>0.45</v>
      </c>
      <c r="I31" s="50"/>
      <c r="J31" s="51" t="n">
        <v>0.55</v>
      </c>
      <c r="K31" s="50"/>
    </row>
    <row r="32" customFormat="false" ht="17.1" hidden="false" customHeight="true" outlineLevel="0" collapsed="false">
      <c r="B32" s="39" t="n">
        <v>7</v>
      </c>
      <c r="C32" s="45" t="s">
        <v>31</v>
      </c>
      <c r="D32" s="45"/>
      <c r="E32" s="45"/>
      <c r="F32" s="41" t="n">
        <v>29203.61219584</v>
      </c>
      <c r="G32" s="48"/>
      <c r="H32" s="46"/>
      <c r="I32" s="47"/>
      <c r="J32" s="46" t="n">
        <f aca="false">F32*J33</f>
        <v>29203.61219584</v>
      </c>
      <c r="K32" s="47"/>
    </row>
    <row r="33" customFormat="false" ht="17.1" hidden="false" customHeight="true" outlineLevel="0" collapsed="false">
      <c r="B33" s="39"/>
      <c r="C33" s="45"/>
      <c r="D33" s="45"/>
      <c r="E33" s="45"/>
      <c r="F33" s="43" t="n">
        <f aca="false">F32/$F$52</f>
        <v>0.0369859014618941</v>
      </c>
      <c r="G33" s="50"/>
      <c r="H33" s="50"/>
      <c r="I33" s="50"/>
      <c r="J33" s="44" t="n">
        <v>1</v>
      </c>
      <c r="K33" s="50"/>
    </row>
    <row r="34" customFormat="false" ht="17.1" hidden="false" customHeight="true" outlineLevel="0" collapsed="false">
      <c r="B34" s="39" t="n">
        <v>8</v>
      </c>
      <c r="C34" s="45" t="s">
        <v>32</v>
      </c>
      <c r="D34" s="45"/>
      <c r="E34" s="45"/>
      <c r="F34" s="41" t="n">
        <v>13885.0000596304</v>
      </c>
      <c r="G34" s="48"/>
      <c r="H34" s="46"/>
      <c r="I34" s="47"/>
      <c r="J34" s="46" t="n">
        <f aca="false">F34*J35</f>
        <v>13885.0000596304</v>
      </c>
      <c r="K34" s="47"/>
    </row>
    <row r="35" customFormat="false" ht="17.1" hidden="false" customHeight="true" outlineLevel="0" collapsed="false">
      <c r="B35" s="39"/>
      <c r="C35" s="45"/>
      <c r="D35" s="45"/>
      <c r="E35" s="45"/>
      <c r="F35" s="43" t="n">
        <f aca="false">F34/$F$52</f>
        <v>0.0175851275027217</v>
      </c>
      <c r="G35" s="49"/>
      <c r="H35" s="49"/>
      <c r="I35" s="49"/>
      <c r="J35" s="44" t="n">
        <v>1</v>
      </c>
      <c r="K35" s="49"/>
    </row>
    <row r="36" customFormat="false" ht="17.1" hidden="false" customHeight="true" outlineLevel="0" collapsed="false">
      <c r="B36" s="39" t="n">
        <v>9</v>
      </c>
      <c r="C36" s="45" t="s">
        <v>33</v>
      </c>
      <c r="D36" s="45"/>
      <c r="E36" s="45"/>
      <c r="F36" s="41" t="n">
        <v>82013.9734854488</v>
      </c>
      <c r="G36" s="48"/>
      <c r="H36" s="46"/>
      <c r="I36" s="52" t="n">
        <f aca="false">F36*I37</f>
        <v>22143.7728410712</v>
      </c>
      <c r="J36" s="46" t="n">
        <f aca="false">J37*F36</f>
        <v>59870.2006443776</v>
      </c>
      <c r="K36" s="47"/>
    </row>
    <row r="37" customFormat="false" ht="17.1" hidden="false" customHeight="true" outlineLevel="0" collapsed="false">
      <c r="B37" s="39"/>
      <c r="C37" s="45"/>
      <c r="D37" s="45"/>
      <c r="E37" s="45"/>
      <c r="F37" s="43" t="n">
        <f aca="false">F36/$F$52</f>
        <v>0.10386936799083</v>
      </c>
      <c r="G37" s="49"/>
      <c r="H37" s="49"/>
      <c r="I37" s="44" t="n">
        <v>0.27</v>
      </c>
      <c r="J37" s="44" t="n">
        <v>0.73</v>
      </c>
      <c r="K37" s="49"/>
    </row>
    <row r="38" customFormat="false" ht="17.1" hidden="false" customHeight="true" outlineLevel="0" collapsed="false">
      <c r="B38" s="39" t="n">
        <v>10</v>
      </c>
      <c r="C38" s="45" t="s">
        <v>34</v>
      </c>
      <c r="D38" s="45"/>
      <c r="E38" s="45"/>
      <c r="F38" s="41" t="n">
        <v>55277.7269261315</v>
      </c>
      <c r="G38" s="48"/>
      <c r="H38" s="46"/>
      <c r="I38" s="52" t="n">
        <f aca="false">I39*F38</f>
        <v>8844.43630818104</v>
      </c>
      <c r="J38" s="46" t="n">
        <f aca="false">J39*F38</f>
        <v>46433.2906179505</v>
      </c>
      <c r="K38" s="47"/>
    </row>
    <row r="39" customFormat="false" ht="17.1" hidden="false" customHeight="true" outlineLevel="0" collapsed="false">
      <c r="B39" s="39"/>
      <c r="C39" s="45"/>
      <c r="D39" s="45"/>
      <c r="E39" s="45"/>
      <c r="F39" s="43" t="n">
        <f aca="false">F38/$F$52</f>
        <v>0.0700083451121374</v>
      </c>
      <c r="G39" s="50"/>
      <c r="H39" s="50"/>
      <c r="I39" s="44" t="n">
        <v>0.16</v>
      </c>
      <c r="J39" s="51" t="n">
        <v>0.84</v>
      </c>
      <c r="K39" s="50"/>
    </row>
    <row r="40" customFormat="false" ht="17.1" hidden="false" customHeight="true" outlineLevel="0" collapsed="false">
      <c r="B40" s="39" t="n">
        <v>11</v>
      </c>
      <c r="C40" s="45" t="s">
        <v>35</v>
      </c>
      <c r="D40" s="45"/>
      <c r="E40" s="45"/>
      <c r="F40" s="41" t="n">
        <v>16155.2665936563</v>
      </c>
      <c r="G40" s="48"/>
      <c r="H40" s="46"/>
      <c r="I40" s="47"/>
      <c r="J40" s="46" t="n">
        <f aca="false">J41*F40</f>
        <v>1938.63199123876</v>
      </c>
      <c r="K40" s="46" t="n">
        <f aca="false">K41*F40</f>
        <v>14216.6346024175</v>
      </c>
    </row>
    <row r="41" customFormat="false" ht="17.1" hidden="false" customHeight="true" outlineLevel="0" collapsed="false">
      <c r="B41" s="39"/>
      <c r="C41" s="45"/>
      <c r="D41" s="45"/>
      <c r="E41" s="45"/>
      <c r="F41" s="43" t="n">
        <f aca="false">F40/$F$52</f>
        <v>0.0204603832675438</v>
      </c>
      <c r="G41" s="49"/>
      <c r="H41" s="49"/>
      <c r="I41" s="49"/>
      <c r="J41" s="44" t="n">
        <v>0.12</v>
      </c>
      <c r="K41" s="51" t="n">
        <v>0.88</v>
      </c>
    </row>
    <row r="42" customFormat="false" ht="17.1" hidden="false" customHeight="true" outlineLevel="0" collapsed="false">
      <c r="B42" s="39" t="n">
        <v>12</v>
      </c>
      <c r="C42" s="45" t="s">
        <v>36</v>
      </c>
      <c r="D42" s="45"/>
      <c r="E42" s="45"/>
      <c r="F42" s="41" t="n">
        <v>26307.1708578208</v>
      </c>
      <c r="G42" s="48"/>
      <c r="H42" s="46"/>
      <c r="I42" s="47"/>
      <c r="J42" s="46" t="n">
        <f aca="false">J43*F42</f>
        <v>7366.00784018983</v>
      </c>
      <c r="K42" s="46" t="n">
        <f aca="false">K43*F42</f>
        <v>18941.163017631</v>
      </c>
    </row>
    <row r="43" customFormat="false" ht="17.1" hidden="false" customHeight="true" outlineLevel="0" collapsed="false">
      <c r="B43" s="39"/>
      <c r="C43" s="45"/>
      <c r="D43" s="45"/>
      <c r="E43" s="45"/>
      <c r="F43" s="43" t="n">
        <f aca="false">F42/$F$52</f>
        <v>0.0333176054579705</v>
      </c>
      <c r="G43" s="50"/>
      <c r="H43" s="50"/>
      <c r="I43" s="50"/>
      <c r="J43" s="51" t="n">
        <v>0.28</v>
      </c>
      <c r="K43" s="51" t="n">
        <v>0.72</v>
      </c>
    </row>
    <row r="44" customFormat="false" ht="17.1" hidden="false" customHeight="true" outlineLevel="0" collapsed="false">
      <c r="B44" s="39" t="n">
        <v>13</v>
      </c>
      <c r="C44" s="45" t="s">
        <v>37</v>
      </c>
      <c r="D44" s="45"/>
      <c r="E44" s="45"/>
      <c r="F44" s="41" t="n">
        <v>66936.966088736</v>
      </c>
      <c r="G44" s="48"/>
      <c r="H44" s="46"/>
      <c r="I44" s="46" t="n">
        <f aca="false">F44*I45</f>
        <v>22758.5684701702</v>
      </c>
      <c r="J44" s="46" t="n">
        <f aca="false">J45*F44</f>
        <v>37484.7010096922</v>
      </c>
      <c r="K44" s="46" t="n">
        <f aca="false">K45*F44</f>
        <v>6693.6966088736</v>
      </c>
    </row>
    <row r="45" customFormat="false" ht="17.1" hidden="false" customHeight="true" outlineLevel="0" collapsed="false">
      <c r="B45" s="39"/>
      <c r="C45" s="45"/>
      <c r="D45" s="45"/>
      <c r="E45" s="45"/>
      <c r="F45" s="43" t="n">
        <f aca="false">F44/$F$52</f>
        <v>0.0847745825178708</v>
      </c>
      <c r="G45" s="49"/>
      <c r="H45" s="49"/>
      <c r="I45" s="44" t="n">
        <v>0.34</v>
      </c>
      <c r="J45" s="44" t="n">
        <v>0.56</v>
      </c>
      <c r="K45" s="44" t="n">
        <v>0.1</v>
      </c>
    </row>
    <row r="46" customFormat="false" ht="17.1" hidden="false" customHeight="true" outlineLevel="0" collapsed="false">
      <c r="B46" s="39" t="n">
        <v>14</v>
      </c>
      <c r="C46" s="45" t="s">
        <v>38</v>
      </c>
      <c r="D46" s="45"/>
      <c r="E46" s="45"/>
      <c r="F46" s="41" t="n">
        <v>11316.342256</v>
      </c>
      <c r="G46" s="53"/>
      <c r="H46" s="54"/>
      <c r="I46" s="55"/>
      <c r="J46" s="54" t="n">
        <f aca="false">J47*F46</f>
        <v>11316.342256</v>
      </c>
      <c r="K46" s="55"/>
    </row>
    <row r="47" customFormat="false" ht="17.1" hidden="false" customHeight="true" outlineLevel="0" collapsed="false">
      <c r="B47" s="39"/>
      <c r="C47" s="45"/>
      <c r="D47" s="45"/>
      <c r="E47" s="45"/>
      <c r="F47" s="43" t="n">
        <f aca="false">F46/$F$52</f>
        <v>0.0143319640318024</v>
      </c>
      <c r="G47" s="49"/>
      <c r="H47" s="49"/>
      <c r="I47" s="49"/>
      <c r="J47" s="44" t="n">
        <v>1</v>
      </c>
      <c r="K47" s="49"/>
    </row>
    <row r="48" customFormat="false" ht="19.9" hidden="false" customHeight="true" outlineLevel="0" collapsed="false">
      <c r="B48" s="39" t="n">
        <v>15</v>
      </c>
      <c r="C48" s="45" t="s">
        <v>39</v>
      </c>
      <c r="D48" s="45"/>
      <c r="E48" s="45"/>
      <c r="F48" s="41" t="n">
        <v>48639.626933897</v>
      </c>
      <c r="G48" s="42"/>
      <c r="H48" s="46"/>
      <c r="I48" s="46"/>
      <c r="J48" s="46" t="n">
        <f aca="false">J49*F48</f>
        <v>27238.1910829823</v>
      </c>
      <c r="K48" s="46" t="n">
        <f aca="false">K49*F48</f>
        <v>21401.4358509147</v>
      </c>
    </row>
    <row r="49" customFormat="false" ht="19.9" hidden="false" customHeight="true" outlineLevel="0" collapsed="false">
      <c r="B49" s="39"/>
      <c r="C49" s="45"/>
      <c r="D49" s="45"/>
      <c r="E49" s="45"/>
      <c r="F49" s="43" t="n">
        <f aca="false">F48/$F$52</f>
        <v>0.0616012990741148</v>
      </c>
      <c r="G49" s="49"/>
      <c r="H49" s="49"/>
      <c r="I49" s="49"/>
      <c r="J49" s="44" t="n">
        <v>0.56</v>
      </c>
      <c r="K49" s="44" t="n">
        <v>0.44</v>
      </c>
    </row>
    <row r="50" customFormat="false" ht="19.9" hidden="false" customHeight="true" outlineLevel="0" collapsed="false">
      <c r="B50" s="39" t="n">
        <v>16</v>
      </c>
      <c r="C50" s="45" t="s">
        <v>40</v>
      </c>
      <c r="D50" s="45"/>
      <c r="E50" s="45"/>
      <c r="F50" s="41" t="n">
        <v>54647.5905273792</v>
      </c>
      <c r="G50" s="42"/>
      <c r="H50" s="46"/>
      <c r="I50" s="46"/>
      <c r="J50" s="46"/>
      <c r="K50" s="46" t="n">
        <f aca="false">K51*F50</f>
        <v>54647.5905273792</v>
      </c>
    </row>
    <row r="51" customFormat="false" ht="19.9" hidden="false" customHeight="true" outlineLevel="0" collapsed="false">
      <c r="B51" s="39"/>
      <c r="C51" s="45"/>
      <c r="D51" s="45"/>
      <c r="E51" s="45"/>
      <c r="F51" s="43" t="n">
        <f aca="false">F50/$F$52</f>
        <v>0.0692102875774902</v>
      </c>
      <c r="G51" s="49"/>
      <c r="H51" s="49"/>
      <c r="I51" s="49"/>
      <c r="J51" s="49"/>
      <c r="K51" s="44" t="n">
        <v>1</v>
      </c>
    </row>
    <row r="52" customFormat="false" ht="19.9" hidden="false" customHeight="true" outlineLevel="0" collapsed="false">
      <c r="B52" s="56" t="s">
        <v>41</v>
      </c>
      <c r="C52" s="56"/>
      <c r="D52" s="56"/>
      <c r="E52" s="56"/>
      <c r="F52" s="57" t="n">
        <f aca="false">F20+F22+F24+F26+F28+F30+F32+F34+F36+F38+F40+F42+F44+F46+F48+F50</f>
        <v>789587.681834061</v>
      </c>
      <c r="G52" s="57" t="n">
        <f aca="false">SUM(G20,G22,G24,G26,G28,G30,G32,G34,G36,G38,G40,G42,G44,G46,G48,G50)</f>
        <v>66001.2909338501</v>
      </c>
      <c r="H52" s="57" t="n">
        <f aca="false">SUM(H20,H22,H24,H26,H28,H30,H32,H34,H36,H38,H40,H42,H44,H46,H48,H50)</f>
        <v>35222.9998395788</v>
      </c>
      <c r="I52" s="57" t="n">
        <f aca="false">SUM(I20,I22,I24,I26,I28,I30,I32,I34,I36,I38,I40,I42,I44,I46,I48,I50)</f>
        <v>131855.14232534</v>
      </c>
      <c r="J52" s="57" t="n">
        <f aca="false">SUM(J20,J22,J24,J26,J28,J30,J32,J34,J36,J38,J40,J42,J44,J46,J48,J50)</f>
        <v>415252.764969096</v>
      </c>
      <c r="K52" s="57" t="n">
        <f aca="false">SUM(K20,K22,K24,K26,K28,K30,K32,K34,K36,K38,K40,K42,K44,K46,K48,K50)</f>
        <v>141255.483766197</v>
      </c>
    </row>
    <row r="53" customFormat="false" ht="19.9" hidden="false" customHeight="true" outlineLevel="0" collapsed="false">
      <c r="B53" s="58" t="s">
        <v>42</v>
      </c>
      <c r="C53" s="58"/>
      <c r="D53" s="58"/>
      <c r="E53" s="58"/>
      <c r="F53" s="57"/>
      <c r="G53" s="59" t="n">
        <f aca="false">G52/$F$52</f>
        <v>0.0835895651012965</v>
      </c>
      <c r="H53" s="59" t="n">
        <f aca="false">H52/$F$52</f>
        <v>0.0446093583397382</v>
      </c>
      <c r="I53" s="59" t="n">
        <f aca="false">I52/$F$52</f>
        <v>0.166992400412156</v>
      </c>
      <c r="J53" s="59" t="n">
        <f aca="false">J52/$F$52</f>
        <v>0.525910895677277</v>
      </c>
      <c r="K53" s="59" t="n">
        <f aca="false">K52/$F$52</f>
        <v>0.178897780469532</v>
      </c>
    </row>
    <row r="54" customFormat="false" ht="19.9" hidden="false" customHeight="true" outlineLevel="0" collapsed="false">
      <c r="B54" s="58" t="s">
        <v>43</v>
      </c>
      <c r="C54" s="58"/>
      <c r="D54" s="58"/>
      <c r="E54" s="58"/>
      <c r="F54" s="57"/>
      <c r="G54" s="60" t="n">
        <f aca="false">G52</f>
        <v>66001.2909338501</v>
      </c>
      <c r="H54" s="61" t="n">
        <f aca="false">G54+H52</f>
        <v>101224.290773429</v>
      </c>
      <c r="I54" s="61" t="n">
        <f aca="false">H54+I52</f>
        <v>233079.433098769</v>
      </c>
      <c r="J54" s="61" t="n">
        <f aca="false">I54+J52</f>
        <v>648332.198067865</v>
      </c>
      <c r="K54" s="61" t="n">
        <f aca="false">J54+K52</f>
        <v>789587.681834061</v>
      </c>
    </row>
    <row r="55" customFormat="false" ht="19.9" hidden="false" customHeight="true" outlineLevel="0" collapsed="false">
      <c r="B55" s="58" t="s">
        <v>44</v>
      </c>
      <c r="C55" s="58"/>
      <c r="D55" s="58"/>
      <c r="E55" s="58"/>
      <c r="F55" s="57"/>
      <c r="G55" s="59" t="n">
        <f aca="false">G53</f>
        <v>0.0835895651012965</v>
      </c>
      <c r="H55" s="59" t="n">
        <f aca="false">G55+H53</f>
        <v>0.128198923441035</v>
      </c>
      <c r="I55" s="59" t="n">
        <f aca="false">H55+I53</f>
        <v>0.295191323853191</v>
      </c>
      <c r="J55" s="59" t="n">
        <f aca="false">I55+J53</f>
        <v>0.821102219530468</v>
      </c>
      <c r="K55" s="59" t="n">
        <f aca="false">J55+K53</f>
        <v>1</v>
      </c>
    </row>
    <row r="56" customFormat="false" ht="19.9" hidden="false" customHeight="true" outlineLevel="0" collapsed="false">
      <c r="B56" s="62"/>
      <c r="C56" s="62"/>
      <c r="D56" s="62"/>
      <c r="E56" s="62"/>
      <c r="F56" s="62"/>
    </row>
    <row r="57" customFormat="false" ht="19.9" hidden="false" customHeight="true" outlineLevel="0" collapsed="false">
      <c r="B57" s="62"/>
      <c r="C57" s="63"/>
      <c r="D57" s="63"/>
      <c r="E57" s="63"/>
      <c r="F57" s="63"/>
    </row>
    <row r="58" customFormat="false" ht="15.95" hidden="false" customHeight="true" outlineLevel="0" collapsed="false">
      <c r="B58" s="64"/>
      <c r="C58" s="65"/>
      <c r="D58" s="65"/>
      <c r="E58" s="65"/>
      <c r="F58" s="65"/>
      <c r="G58" s="66"/>
      <c r="H58" s="66"/>
    </row>
    <row r="59" customFormat="false" ht="15.95" hidden="false" customHeight="true" outlineLevel="0" collapsed="false">
      <c r="B59" s="64"/>
      <c r="C59" s="65"/>
      <c r="D59" s="65"/>
      <c r="E59" s="65"/>
      <c r="F59" s="65"/>
      <c r="G59" s="66"/>
      <c r="H59" s="66"/>
    </row>
    <row r="60" customFormat="false" ht="15.95" hidden="false" customHeight="true" outlineLevel="0" collapsed="false">
      <c r="B60" s="64"/>
      <c r="C60" s="65"/>
      <c r="D60" s="65"/>
      <c r="E60" s="65"/>
      <c r="F60" s="65"/>
      <c r="G60" s="66"/>
      <c r="H60" s="66"/>
    </row>
    <row r="61" customFormat="false" ht="15.95" hidden="false" customHeight="true" outlineLevel="0" collapsed="false">
      <c r="B61" s="64"/>
      <c r="C61" s="65"/>
      <c r="D61" s="65"/>
      <c r="E61" s="65"/>
      <c r="F61" s="65"/>
      <c r="G61" s="66"/>
      <c r="H61" s="66"/>
    </row>
    <row r="62" customFormat="false" ht="15.95" hidden="false" customHeight="true" outlineLevel="0" collapsed="false">
      <c r="B62" s="64"/>
      <c r="C62" s="65"/>
      <c r="D62" s="65"/>
      <c r="E62" s="65"/>
      <c r="F62" s="65"/>
      <c r="G62" s="66"/>
      <c r="H62" s="66"/>
    </row>
    <row r="63" customFormat="false" ht="15.8" hidden="false" customHeight="false" outlineLevel="0" collapsed="false">
      <c r="B63" s="67" t="s">
        <v>45</v>
      </c>
      <c r="C63" s="67"/>
      <c r="D63" s="67"/>
      <c r="E63" s="67"/>
      <c r="F63" s="67"/>
      <c r="G63" s="67"/>
      <c r="H63" s="67"/>
      <c r="I63" s="67"/>
      <c r="J63" s="67"/>
      <c r="K63" s="67"/>
    </row>
    <row r="64" customFormat="false" ht="15.8" hidden="false" customHeight="false" outlineLevel="0" collapsed="false">
      <c r="B64" s="67" t="s">
        <v>46</v>
      </c>
      <c r="C64" s="67"/>
      <c r="D64" s="67"/>
      <c r="E64" s="67"/>
      <c r="F64" s="67"/>
      <c r="G64" s="67"/>
      <c r="H64" s="67"/>
      <c r="I64" s="67"/>
      <c r="J64" s="67"/>
      <c r="K64" s="67"/>
    </row>
    <row r="65" customFormat="false" ht="15.8" hidden="false" customHeight="false" outlineLevel="0" collapsed="false">
      <c r="B65" s="67" t="s">
        <v>47</v>
      </c>
      <c r="C65" s="67"/>
      <c r="D65" s="67"/>
      <c r="E65" s="67"/>
      <c r="F65" s="67"/>
      <c r="G65" s="67"/>
      <c r="H65" s="67"/>
      <c r="I65" s="67"/>
      <c r="J65" s="67"/>
      <c r="K65" s="67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6:K6"/>
    <mergeCell ref="B7:K7"/>
    <mergeCell ref="B8:K8"/>
    <mergeCell ref="B9:K9"/>
    <mergeCell ref="B10:K10"/>
    <mergeCell ref="B13:K13"/>
    <mergeCell ref="C14:I14"/>
    <mergeCell ref="C15:G15"/>
    <mergeCell ref="C16:F16"/>
    <mergeCell ref="B18:B19"/>
    <mergeCell ref="C18:E19"/>
    <mergeCell ref="F18:F19"/>
    <mergeCell ref="G18:K18"/>
    <mergeCell ref="B20:B21"/>
    <mergeCell ref="C20:E21"/>
    <mergeCell ref="B22:B23"/>
    <mergeCell ref="C22:E23"/>
    <mergeCell ref="B24:B25"/>
    <mergeCell ref="C24:E25"/>
    <mergeCell ref="B26:B27"/>
    <mergeCell ref="C26:E27"/>
    <mergeCell ref="B28:B29"/>
    <mergeCell ref="C28:E29"/>
    <mergeCell ref="B30:B31"/>
    <mergeCell ref="C30:E31"/>
    <mergeCell ref="B32:B33"/>
    <mergeCell ref="C32:E33"/>
    <mergeCell ref="B34:B35"/>
    <mergeCell ref="C34:E35"/>
    <mergeCell ref="B36:B37"/>
    <mergeCell ref="C36:E37"/>
    <mergeCell ref="B38:B39"/>
    <mergeCell ref="C38:E39"/>
    <mergeCell ref="B40:B41"/>
    <mergeCell ref="C40:E41"/>
    <mergeCell ref="B42:B43"/>
    <mergeCell ref="C42:E43"/>
    <mergeCell ref="B44:B45"/>
    <mergeCell ref="C44:E45"/>
    <mergeCell ref="B46:B47"/>
    <mergeCell ref="C46:E47"/>
    <mergeCell ref="B48:B49"/>
    <mergeCell ref="C48:E49"/>
    <mergeCell ref="B50:B51"/>
    <mergeCell ref="C50:E51"/>
    <mergeCell ref="B52:E52"/>
    <mergeCell ref="B53:E53"/>
    <mergeCell ref="B54:E54"/>
    <mergeCell ref="B55:E55"/>
    <mergeCell ref="B56:F56"/>
    <mergeCell ref="C58:F58"/>
    <mergeCell ref="B63:K63"/>
    <mergeCell ref="B64:K64"/>
    <mergeCell ref="B65:K65"/>
  </mergeCells>
  <printOptions headings="false" gridLines="false" gridLinesSet="true" horizontalCentered="true" verticalCentered="false"/>
  <pageMargins left="0.7875" right="0.7875" top="0.7875" bottom="0.7875" header="0.511805555555555" footer="0.511805555555555"/>
  <pageSetup paperSize="9" scale="5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1507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2023-07-20T15:56:16Z</dcterms:created>
  <dc:creator>Ebson Alves da Silva</dc:creator>
  <dc:description/>
  <dc:language>pt-BR</dc:language>
  <cp:lastModifiedBy/>
  <cp:lastPrinted>2023-07-25T09:32:18Z</cp:lastPrinted>
  <dcterms:modified xsi:type="dcterms:W3CDTF">2023-07-25T10:27:18Z</dcterms:modified>
  <cp:revision>592</cp:revision>
  <dc:subject/>
  <dc:title>Planilha Orçamentária - Lab Maker.xlsx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